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filterPrivacy="1" defaultThemeVersion="124226"/>
  <xr:revisionPtr revIDLastSave="0" documentId="8_{144E92B7-FB38-41AC-A920-5441AD0C54F8}" xr6:coauthVersionLast="47" xr6:coauthVersionMax="47" xr10:uidLastSave="{00000000-0000-0000-0000-000000000000}"/>
  <bookViews>
    <workbookView xWindow="-108" yWindow="-108" windowWidth="23256" windowHeight="12456" xr2:uid="{00000000-000D-0000-FFFF-FFFF00000000}"/>
  </bookViews>
  <sheets>
    <sheet name="GESTION DEL CAMBIO" sheetId="1" r:id="rId1"/>
    <sheet name="TABLA REF" sheetId="9" r:id="rId2"/>
    <sheet name="Analizis de costos " sheetId="10" r:id="rId3"/>
    <sheet name="REF" sheetId="6" state="hidden" r:id="rId4"/>
  </sheets>
  <definedNames>
    <definedName name="_xlnm.Print_Area" localSheetId="0">'GESTION DEL CAMBIO'!$A$1:$G$60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5" i="10" l="1"/>
  <c r="D34" i="10"/>
  <c r="D33" i="10" l="1"/>
  <c r="D32" i="10"/>
  <c r="D31" i="10"/>
  <c r="D30" i="10"/>
  <c r="D29" i="10"/>
  <c r="D28" i="10"/>
  <c r="D27" i="10"/>
  <c r="D26" i="10"/>
  <c r="D25" i="10"/>
  <c r="D24" i="10"/>
  <c r="D23" i="10"/>
  <c r="D22" i="10"/>
  <c r="D21" i="10"/>
  <c r="D10" i="10"/>
  <c r="D11" i="10"/>
  <c r="D12" i="10"/>
  <c r="D13" i="10"/>
  <c r="D4" i="10" l="1"/>
  <c r="D5" i="10"/>
  <c r="D6" i="10"/>
  <c r="D7" i="10"/>
  <c r="D8" i="10"/>
  <c r="D9" i="10"/>
  <c r="D14" i="10"/>
  <c r="D15" i="10"/>
  <c r="D3" i="10"/>
  <c r="D16" i="10" l="1"/>
  <c r="D17" i="10" s="1"/>
  <c r="E24" i="1" l="1" a="1"/>
  <c r="E24" i="1" s="1"/>
  <c r="E25" i="1" a="1"/>
  <c r="E25" i="1" s="1"/>
  <c r="E26" i="1" a="1"/>
  <c r="E26" i="1" s="1"/>
  <c r="E27" i="1" a="1"/>
  <c r="E2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9" authorId="0" shapeId="0" xr:uid="{98AED80C-D3B2-40CC-AD95-78EC6D5917D0}">
      <text>
        <r>
          <rPr>
            <sz val="10"/>
            <color indexed="81"/>
            <rFont val="Arial"/>
            <family val="2"/>
          </rPr>
          <t>Su duración máxima es de un año, después de este tiempo el cambio se considerará permanente.</t>
        </r>
      </text>
    </comment>
    <comment ref="E9" authorId="0" shapeId="0" xr:uid="{B25BF6BA-30A0-49DC-9B04-B0A0D91005EE}">
      <text>
        <r>
          <rPr>
            <sz val="10"/>
            <color indexed="81"/>
            <rFont val="Arial"/>
            <family val="2"/>
          </rPr>
          <t>Cambio que no vuelva a su estado original o condición inicial.</t>
        </r>
      </text>
    </comment>
    <comment ref="A10" authorId="0" shapeId="0" xr:uid="{8309B1E7-E848-49CC-85F3-6DC92EB80D1A}">
      <text>
        <r>
          <rPr>
            <sz val="10"/>
            <color indexed="81"/>
            <rFont val="Arial"/>
            <family val="2"/>
          </rPr>
          <t>Nuevos productos, 
Nuevos servicios 
Nuevos procesos, 
Cambios en productos 
Cambios en servicios 
Cambios en procesos existentes. (proceso operativo, cambios de los límites de diseño, planos, hoja de datos técnicos o requisitos técnicos para los taladros)
Lugares de trabajo y sus alrededores. (Cambio físico a una instalación
Condiciones de trabajo.
Equipo.
Herramientas
Tecnología, 
Materias primas.</t>
        </r>
        <r>
          <rPr>
            <b/>
            <sz val="9"/>
            <color indexed="81"/>
            <rFont val="Tahoma"/>
            <family val="2"/>
          </rPr>
          <t xml:space="preserve">
</t>
        </r>
        <r>
          <rPr>
            <sz val="9"/>
            <color indexed="81"/>
            <rFont val="Tahoma"/>
            <family val="2"/>
          </rPr>
          <t xml:space="preserve">
</t>
        </r>
      </text>
    </comment>
    <comment ref="E10" authorId="0" shapeId="0" xr:uid="{07B202E1-92A2-4FE8-AF4E-A0E880A906E4}">
      <text>
        <r>
          <rPr>
            <sz val="10"/>
            <color indexed="81"/>
            <rFont val="Arial"/>
            <family val="2"/>
          </rPr>
          <t xml:space="preserve">Organización del trabajo.
Fuerza de trabajo.
Cambios en el conocimiento o la información sobre riesgos de seguridad y salud en el trabajo.
Desarrollos en conocimiento y tecnología
Cambio en una estructura organizacional. 
Cambio en personal con conocimiento o experiencia específica.
COMERCIALES
CONTRACTUALES
</t>
        </r>
      </text>
    </comment>
    <comment ref="A14" authorId="0" shapeId="0" xr:uid="{63DDEDAC-8CEA-42D8-8678-33A0E10E4125}">
      <text>
        <r>
          <rPr>
            <sz val="10"/>
            <color indexed="81"/>
            <rFont val="Arial"/>
            <family val="2"/>
          </rPr>
          <t>¿El cambio podría provocar lesiones o deterioro de la salud a los trabajadores o tener lugares de trabajo inseguros o no saludables?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<sst xmlns="http://schemas.openxmlformats.org/spreadsheetml/2006/main" count="232" uniqueCount="148">
  <si>
    <t>BAJA</t>
  </si>
  <si>
    <t>MEDIA</t>
  </si>
  <si>
    <t>ALTA</t>
  </si>
  <si>
    <t>LEVE</t>
  </si>
  <si>
    <t>GRAVE</t>
  </si>
  <si>
    <t>MUY GRAVE</t>
  </si>
  <si>
    <t>GESTIÓN DEL CAMBIO</t>
  </si>
  <si>
    <t>FECHA:</t>
  </si>
  <si>
    <t>PUESTO:</t>
  </si>
  <si>
    <t>PERSONA QUE 
PROPONE EL CAMBIO:</t>
  </si>
  <si>
    <t>SECCIÓN 1: DESCRIPCIÓN DEL CAMBIO</t>
  </si>
  <si>
    <t>Para continuar con las siguientes secciones  se debe  convocar a reunión a las gerencias y lideres de las áreas involucradas en el cambio que se realizara, para analizar en conjunto los riesgos.</t>
  </si>
  <si>
    <t>PROBABILIDAD</t>
  </si>
  <si>
    <t>X</t>
  </si>
  <si>
    <t>DOCUMENTO:</t>
  </si>
  <si>
    <t>CAMBIO TEMPORAL</t>
  </si>
  <si>
    <t>CAMBIO PERMANENTE</t>
  </si>
  <si>
    <t>CAMBIO TECNICO</t>
  </si>
  <si>
    <t>CAMBIO ADMINISTRATIVO</t>
  </si>
  <si>
    <t>SELECCIÓN</t>
  </si>
  <si>
    <t xml:space="preserve"> RECURSOS HUMANOS</t>
  </si>
  <si>
    <t xml:space="preserve"> HSE</t>
  </si>
  <si>
    <t>OPERACIONES</t>
  </si>
  <si>
    <t>FINANCIERO Y ADMINISTRATIVO</t>
  </si>
  <si>
    <t>MANTENIMIENTO</t>
  </si>
  <si>
    <t>LOGISTICA</t>
  </si>
  <si>
    <t xml:space="preserve">SELECCIONE LA CLASE DE  CAMBIO QUE DESEA REALIZAR (MARCAR CON UNA "X") </t>
  </si>
  <si>
    <t>TECNOLOGIA DE LA INFORMACIÓN</t>
  </si>
  <si>
    <t>GERENCIA GENERAL</t>
  </si>
  <si>
    <t>DIRECCION CORPORATIVA</t>
  </si>
  <si>
    <t>COMITÉ DE SST</t>
  </si>
  <si>
    <t>LIDER DEL PROCESO:</t>
  </si>
  <si>
    <t>APLICACIÓN</t>
  </si>
  <si>
    <t xml:space="preserve">SI </t>
  </si>
  <si>
    <t>NO</t>
  </si>
  <si>
    <t>PROCESO:</t>
  </si>
  <si>
    <t>PELIGRO PARA SST</t>
  </si>
  <si>
    <t>CONSECUENCIA</t>
  </si>
  <si>
    <t>NUEVO PELIGRO SST</t>
  </si>
  <si>
    <t>JERARQUIA DE CONTROLES</t>
  </si>
  <si>
    <t>DESCRIPCIÓN</t>
  </si>
  <si>
    <t>Eliminación (*****)</t>
  </si>
  <si>
    <t>Sustitución (****)</t>
  </si>
  <si>
    <t>EPP (*)</t>
  </si>
  <si>
    <t>Ingeniería (***)</t>
  </si>
  <si>
    <t>Administrativo (**)</t>
  </si>
  <si>
    <t>JERARQUIA DE CONTROLES
* = Efectividad</t>
  </si>
  <si>
    <t xml:space="preserve">OTRO (DEFINA): </t>
  </si>
  <si>
    <t>COSTO ESTIMADO PARA IMPLEMENTACIÓN DEL CAMBIO (USD):</t>
  </si>
  <si>
    <t>TIEMPO ESTIMADO DE IMPLEMENTACIÓN (MESES)</t>
  </si>
  <si>
    <t>SECCIÓN 3 AUTORIZACIÓN DEL CAMBIO</t>
  </si>
  <si>
    <t>APROBADO POR:</t>
  </si>
  <si>
    <t>DE A CUERDO AL ANALISIS REALIZADO SE APRUEBA EL CAMBIO:</t>
  </si>
  <si>
    <t>SECCIÓN 4: PLANEACIÓN DEL CAMBIO</t>
  </si>
  <si>
    <t>Responda las siguientes preguntas para tomarlas en cuenta en su planeación</t>
  </si>
  <si>
    <t>INDIQUE QUE PUESTOS DE TRABAJO REQUIEREN DE CAPACITACIÓN</t>
  </si>
  <si>
    <t>ACTIVIDADES A REALIZAR</t>
  </si>
  <si>
    <t>REPONSABLE</t>
  </si>
  <si>
    <t>FECHA INICIO</t>
  </si>
  <si>
    <t>FECHA FIN</t>
  </si>
  <si>
    <t>ESTATUS</t>
  </si>
  <si>
    <t>PLAN DE TRABAJO DE IMPLEMENTACIÓN DEL CAMBIO</t>
  </si>
  <si>
    <t>No Iniciado</t>
  </si>
  <si>
    <t>Cerrado</t>
  </si>
  <si>
    <t>En Proceso</t>
  </si>
  <si>
    <t xml:space="preserve"> EL CAMBIO QUE SE REALIZARA NECESITARA LA ACTUALIZACIÓN DE ALGÚN DOCUMENTO (PROCEDIMIENTOS O FORMATOS)</t>
  </si>
  <si>
    <t>EL CAMBIO QUE SE REALIZARA NECESITARA LA CREACIÓN DE UN NUEVO DOCUMENTO (PROCEDIMIENTOS O FORMATOS)</t>
  </si>
  <si>
    <t>INDIQUE EL CÓDIGO Y  NOMBRE DEL DOCUMENTO QUE SE DEBE ACTUALIZAR</t>
  </si>
  <si>
    <t>SECCIÓN 5: IMPLEMENTACIÓN DEL CAMBIO</t>
  </si>
  <si>
    <t>LIDER DE PROCESO VALIDA LA IMPLEMENTACIÓN EN SU PROCESO (MARCAR CON UNA "X")</t>
  </si>
  <si>
    <t>VALIDACION</t>
  </si>
  <si>
    <t>Implementado</t>
  </si>
  <si>
    <t>No Implementado</t>
  </si>
  <si>
    <t>SE DA POR CERRADA LA GESTIÓN DEL CAMBIO CUANDO TODOS LOS LIDERES DE PROCESO CONFIRMEN LA IMPLEMENTACIÓN DEL CAMBIO</t>
  </si>
  <si>
    <t>FECHA CIERRE</t>
  </si>
  <si>
    <t>EL CAMBIO AFECTARA EL DESEMPEÑO DE SST</t>
  </si>
  <si>
    <t>DESCRIBA EL CAMBIO A REALIZAR (EN CASO DE SER NECESARIO INCLUYA DOCUMENTOS EN ANEXO):</t>
  </si>
  <si>
    <t>PROCESOS QUE ESTARÍAN INVOLUCRADAS EN EL CAMBIO (MARCAR CON UNA "X")</t>
  </si>
  <si>
    <t>Si la respuesta es "SI" continue realizando este documento</t>
  </si>
  <si>
    <t>IDENTIFICACIÓN DE DESVIACIONES</t>
  </si>
  <si>
    <t>CORRECCION DE DESVIACIONES</t>
  </si>
  <si>
    <t>SEGUIMIENTO DE IMPLEMENTACIÓN DEL CAMBIO</t>
  </si>
  <si>
    <t>SECCIÓN 2: EVALUACIÓN DE RIESGOS SST</t>
  </si>
  <si>
    <t>RIESGO 
(VER TABLA DE REFERENCIA)</t>
  </si>
  <si>
    <t>RECUERDE: INFORMAR ESTA GESTIÓN DEL CAMBIO a través de RHOMB en la sección Reporte de Acción de Mejora en el módulo de HSEQ.</t>
  </si>
  <si>
    <t>CAMBIO EN REQUISITOS LEGALES</t>
  </si>
  <si>
    <t>PELIGROS SST PODRÍA GENERAR EL CAMBIO (EVALUAR CON EL LIDER HSE ) - Enfoque en los riesgos que se generan con la implementación del cambio.</t>
  </si>
  <si>
    <t>MX-HSE-F-49</t>
  </si>
  <si>
    <t>REV 6</t>
  </si>
  <si>
    <t xml:space="preserve"> ENE 2023</t>
  </si>
  <si>
    <t>Gabriel González</t>
  </si>
  <si>
    <t>Gerente de mantenimiento</t>
  </si>
  <si>
    <t>José Juan Domínguez</t>
  </si>
  <si>
    <t>Gerente de Operaciones</t>
  </si>
  <si>
    <t>Perforistas, auxiliares de perforación, mantenimiento y supervisión de operaciones.</t>
  </si>
  <si>
    <t>Riesgo critico: Hidráulico por la interacción con mandos y mangueras.</t>
  </si>
  <si>
    <t>Se implementarán dispositivos de control cómo: whipchecks, protectores de mangueras.</t>
  </si>
  <si>
    <t>Jaciel Rodriguez/ Gabriel Gonzalez</t>
  </si>
  <si>
    <t>Envió a proyecto Peñasquito</t>
  </si>
  <si>
    <t>Riesgo critico: Trabajos en caliente por corte y soldadura durante la fabricación e instalación de los equipos. (Quemaduras, proyección de partículas, cortes)</t>
  </si>
  <si>
    <t>Espacio de trabajo adecuado con mamparas de protección. Uso de EPP especifico para la tarea, verificación del estado de conexiones.</t>
  </si>
  <si>
    <t>Riesgo ergonomico: por aumento de peso en las estructuras que se trasladan de forma manual en algunas situaciones</t>
  </si>
  <si>
    <t>Se realizara un procedimiento donde se indique que para realizar los traslados se debe retirar el dispositivo para su traslado de forma independiente.</t>
  </si>
  <si>
    <t>Se reubicara la guarda de rotacion para evitar la interaccion accidental con los movimientos del dispositivo.</t>
  </si>
  <si>
    <t>Riesgo mecánico: Atrapamiento por interacción con las mordazas y rotacion del dispositivo.</t>
  </si>
  <si>
    <t>Costo</t>
  </si>
  <si>
    <t>Cantidad</t>
  </si>
  <si>
    <t>total</t>
  </si>
  <si>
    <t>Elemento</t>
  </si>
  <si>
    <t>Manguera hidraulica #6.</t>
  </si>
  <si>
    <t>Valvula bracksdale.</t>
  </si>
  <si>
    <t>Placas base para cilindro de rotacion.</t>
  </si>
  <si>
    <t>Cilindro de rotacion RBFC.</t>
  </si>
  <si>
    <t>Estructura movil Foot clamp KD-1000.</t>
  </si>
  <si>
    <t>Estructura fija Foot clamp KD-1000.</t>
  </si>
  <si>
    <t>Cilindro para Foot clamp KD-1000.</t>
  </si>
  <si>
    <t>Horas hombre</t>
  </si>
  <si>
    <t>Comité de gestiones del cambio</t>
  </si>
  <si>
    <t>Se propone el diseño de un dispositivo hidráulico para aflojar la tubería, con el objetivo de sustituir al sistema RB actual, eliminando la complejidad del control electrohidráulico automático. Este nuevo diseño busca optimizar la eficiencia operativa mediante la reducción de costos, lo que permitirá su implementación en un mayor número de equipos de perforación. Asimismo, se pretende simplificar las labores de mantenimiento, facilitar el diagnóstico de fallas y, de manera crucial, incrementar la seguridad de los operadores durante las maniobras de adición y extracción de tubería, minimizando su exposición a riesgos mecánicos.</t>
  </si>
  <si>
    <t>Se cuenta con espacio limitado donde pueda ser instalado un dispositivo de linea</t>
  </si>
  <si>
    <t>Verificacion de dispositivos comerciales y posible adatacion o desarrollo de un diseño funcional y que se adapte a los equipos KD1000</t>
  </si>
  <si>
    <t>Se realizara diseño de un dispositivo especifico para los taladros KD100</t>
  </si>
  <si>
    <t>Presentacion de propuerstas a equipo de mtto e inovacion corporativo</t>
  </si>
  <si>
    <t>Propuestas probablemente no logren soltar pin sub</t>
  </si>
  <si>
    <t>se continua con el dasarrollo del prototipo ya que puede no ser relevante el uso en pin sub</t>
  </si>
  <si>
    <t>instalacion de dispositivo y sistema hidraulico en taladro KD1000</t>
  </si>
  <si>
    <t>Fabricacion de piezas estructurales</t>
  </si>
  <si>
    <t>Fabricacion local del diseño aprovado</t>
  </si>
  <si>
    <t>Ubicación de cilindro de rotacion y tamaño del mismo no son los adecuados para el funcionamiento</t>
  </si>
  <si>
    <t>Se modificara la ubicación y dimensiones del cilindro</t>
  </si>
  <si>
    <t>Prueba de diseño mejorado</t>
  </si>
  <si>
    <t>Panel de control original no tiene espacio para colocar los mandos adicionales</t>
  </si>
  <si>
    <t>Se realiza la modificacion de la tapa para agregar 4in y tener el espacio para las valvulas de control</t>
  </si>
  <si>
    <t>Cenexion hembra 6</t>
  </si>
  <si>
    <t>codo 90 6mj 6mp</t>
  </si>
  <si>
    <t>Niple 6MP 6MJ</t>
  </si>
  <si>
    <t>Tee 6MJ 6MJ 6MJ</t>
  </si>
  <si>
    <t>Codo 90 6MJ 6FJX</t>
  </si>
  <si>
    <t>Total(MX):</t>
  </si>
  <si>
    <t>Total(USD):</t>
  </si>
  <si>
    <t xml:space="preserve">MX-PR-OPP-08 PROCEDIMIENTO PARA ADICION Y EXTRACCION DE TUBERIA
MX-PR-OP-08PROCEDIMIENTO PARA ADICION Y EXTRACCION DE TUBERIA </t>
  </si>
  <si>
    <t xml:space="preserve">Gestion del cambio para Doble break-out </t>
  </si>
  <si>
    <t>Proyeccion</t>
  </si>
  <si>
    <t>Faltante de puntos de engrase y sujetar cilindros de mordazas</t>
  </si>
  <si>
    <t>Se realiza modificaciones en diseño para mejorar observaciones de campo</t>
  </si>
  <si>
    <t>Fabricacion de nuevos modelos con mejoras</t>
  </si>
  <si>
    <t>Cortes laser para partes de DBO</t>
  </si>
  <si>
    <t>Aplicado 17/02/2026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</si>
</sst>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quot;$&quot;* #,##0.00_-;_-&quot;$&quot;* &quot;-&quot;??_-;_-@_-"/>
    <numFmt numFmtId="165" formatCode="_-* #,##0.00_-;\-* #,##0.00_-;_-* &quot;-&quot;??_-;_-@_-"/>
    <numFmt numFmtId="166" formatCode="_-[$$-540A]* #,##0.00_ ;_-[$$-540A]* \-#,##0.00\ ;_-[$$-540A]* &quot;-&quot;??_ ;_-@_ "/>
  </numFmts>
  <fonts count="17" x14ac:knownFonts="1">
    <font>
      <sz val="11"/>
      <color theme="1"/>
      <name val="Calibri"/>
      <family val="2"/>
      <scheme val="minor"/>
    </font>
    <font>
      <b/>
      <sz val="16"/>
      <color theme="1"/>
      <name val="Calibri"/>
      <family val="2"/>
      <scheme val="minor"/>
    </font>
    <font>
      <b/>
      <sz val="14"/>
      <color theme="1"/>
      <name val="Calibri"/>
      <family val="2"/>
      <scheme val="minor"/>
    </font>
    <font>
      <sz val="16"/>
      <color theme="1"/>
      <name val="Calibri"/>
      <family val="2"/>
      <scheme val="minor"/>
    </font>
    <font>
      <sz val="10"/>
      <name val="Arial"/>
      <family val="2"/>
    </font>
    <font>
      <sz val="18"/>
      <color theme="1"/>
      <name val="Calibri"/>
      <family val="2"/>
      <scheme val="minor"/>
    </font>
    <font>
      <sz val="14"/>
      <color theme="1"/>
      <name val="Calibri"/>
      <family val="2"/>
      <scheme val="minor"/>
    </font>
    <font>
      <sz val="11"/>
      <color theme="1"/>
      <name val="Calibri"/>
      <family val="2"/>
      <scheme val="minor"/>
    </font>
    <font>
      <b/>
      <sz val="12"/>
      <color theme="1"/>
      <name val="Calibri"/>
      <family val="2"/>
      <scheme val="minor"/>
    </font>
    <font>
      <b/>
      <sz val="18"/>
      <color theme="1"/>
      <name val="Calibri"/>
      <family val="2"/>
      <scheme val="minor"/>
    </font>
    <font>
      <sz val="9"/>
      <color indexed="81"/>
      <name val="Tahoma"/>
      <family val="2"/>
    </font>
    <font>
      <b/>
      <sz val="9"/>
      <color indexed="81"/>
      <name val="Tahoma"/>
      <family val="2"/>
    </font>
    <font>
      <sz val="10"/>
      <color indexed="81"/>
      <name val="Arial"/>
      <family val="2"/>
    </font>
    <font>
      <b/>
      <sz val="12"/>
      <color theme="0"/>
      <name val="Calibri"/>
      <family val="2"/>
      <scheme val="minor"/>
    </font>
    <font>
      <b/>
      <sz val="16"/>
      <color theme="0"/>
      <name val="Calibri"/>
      <family val="2"/>
      <scheme val="minor"/>
    </font>
    <font>
      <b/>
      <sz val="14"/>
      <color theme="1"/>
      <name val="Arial Black"/>
      <family val="2"/>
    </font>
    <font>
      <b/>
      <sz val="11"/>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00B050"/>
        <bgColor indexed="64"/>
      </patternFill>
    </fill>
    <fill>
      <patternFill patternType="solid">
        <fgColor rgb="FF00206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s>
  <cellStyleXfs count="5">
    <xf numFmtId="0" fontId="0" fillId="0" borderId="0"/>
    <xf numFmtId="0" fontId="4" fillId="0" borderId="0"/>
    <xf numFmtId="165"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cellStyleXfs>
  <cellXfs count="140">
    <xf numFmtId="0" fontId="0" fillId="0" borderId="0" xfId="0"/>
    <xf numFmtId="0" fontId="2" fillId="2" borderId="1" xfId="0" applyFont="1" applyFill="1" applyBorder="1" applyAlignment="1">
      <alignment horizontal="center" vertical="top" wrapText="1"/>
    </xf>
    <xf numFmtId="0" fontId="6" fillId="0" borderId="0" xfId="0" applyFont="1"/>
    <xf numFmtId="0" fontId="2" fillId="0" borderId="13" xfId="0" applyFont="1" applyBorder="1" applyAlignment="1">
      <alignment vertical="center"/>
    </xf>
    <xf numFmtId="0" fontId="2" fillId="2" borderId="18" xfId="0" applyFont="1" applyFill="1" applyBorder="1" applyAlignment="1">
      <alignment vertical="center"/>
    </xf>
    <xf numFmtId="0" fontId="2" fillId="0" borderId="18" xfId="0" applyFont="1" applyBorder="1" applyAlignment="1">
      <alignment horizontal="center" vertical="center"/>
    </xf>
    <xf numFmtId="0" fontId="3" fillId="0" borderId="0" xfId="0" applyFont="1" applyAlignment="1">
      <alignment vertical="center" wrapText="1"/>
    </xf>
    <xf numFmtId="0" fontId="3" fillId="0" borderId="21" xfId="0" applyFont="1" applyBorder="1" applyAlignment="1">
      <alignment vertical="center" wrapText="1"/>
    </xf>
    <xf numFmtId="0" fontId="2" fillId="2" borderId="18" xfId="0" applyFont="1" applyFill="1" applyBorder="1" applyAlignment="1">
      <alignment horizontal="center"/>
    </xf>
    <xf numFmtId="0" fontId="2" fillId="2" borderId="18" xfId="0" applyFont="1" applyFill="1" applyBorder="1"/>
    <xf numFmtId="0" fontId="2" fillId="2" borderId="18" xfId="0" applyFont="1" applyFill="1" applyBorder="1" applyAlignment="1">
      <alignment horizontal="center" wrapText="1"/>
    </xf>
    <xf numFmtId="0" fontId="8" fillId="2" borderId="18" xfId="0" applyFont="1" applyFill="1" applyBorder="1" applyAlignment="1">
      <alignment wrapText="1"/>
    </xf>
    <xf numFmtId="0" fontId="1" fillId="2" borderId="18" xfId="0" applyFont="1" applyFill="1" applyBorder="1" applyAlignment="1">
      <alignment vertical="center" wrapText="1"/>
    </xf>
    <xf numFmtId="0" fontId="0" fillId="0" borderId="18" xfId="0" applyBorder="1"/>
    <xf numFmtId="0" fontId="0" fillId="0" borderId="18" xfId="0" applyBorder="1" applyAlignment="1">
      <alignment horizontal="center" vertical="center"/>
    </xf>
    <xf numFmtId="0" fontId="9" fillId="0" borderId="0" xfId="0" applyFont="1"/>
    <xf numFmtId="0" fontId="5" fillId="0" borderId="0" xfId="0" applyFont="1"/>
    <xf numFmtId="0" fontId="0" fillId="0" borderId="22" xfId="0" applyBorder="1"/>
    <xf numFmtId="0" fontId="14" fillId="5" borderId="28" xfId="0" applyFont="1" applyFill="1" applyBorder="1" applyAlignment="1">
      <alignment horizontal="center" vertical="center"/>
    </xf>
    <xf numFmtId="0" fontId="14" fillId="5" borderId="24" xfId="0" applyFont="1" applyFill="1" applyBorder="1" applyAlignment="1">
      <alignment horizontal="center" vertical="center"/>
    </xf>
    <xf numFmtId="0" fontId="0" fillId="0" borderId="23" xfId="0" applyBorder="1"/>
    <xf numFmtId="0" fontId="0" fillId="0" borderId="26" xfId="0" applyBorder="1"/>
    <xf numFmtId="0" fontId="0" fillId="0" borderId="20" xfId="0" applyBorder="1" applyAlignment="1">
      <alignment horizontal="left" vertical="top" wrapText="1"/>
    </xf>
    <xf numFmtId="0" fontId="0" fillId="0" borderId="27" xfId="0" applyBorder="1" applyAlignment="1">
      <alignment horizontal="left" vertical="top" wrapText="1"/>
    </xf>
    <xf numFmtId="0" fontId="0" fillId="0" borderId="23" xfId="0" applyBorder="1" applyAlignment="1">
      <alignment horizontal="center" vertical="center"/>
    </xf>
    <xf numFmtId="0" fontId="0" fillId="0" borderId="18" xfId="0" applyBorder="1" applyAlignment="1">
      <alignment horizontal="center" vertical="center" wrapText="1"/>
    </xf>
    <xf numFmtId="0" fontId="0" fillId="0" borderId="23" xfId="0" applyBorder="1" applyAlignment="1">
      <alignment horizontal="center" vertical="center" wrapText="1"/>
    </xf>
    <xf numFmtId="15" fontId="0" fillId="0" borderId="18" xfId="0" applyNumberFormat="1" applyBorder="1" applyAlignment="1">
      <alignment horizontal="center" vertical="center"/>
    </xf>
    <xf numFmtId="0" fontId="2" fillId="3" borderId="3" xfId="0" applyFont="1" applyFill="1" applyBorder="1"/>
    <xf numFmtId="0" fontId="2" fillId="3" borderId="4" xfId="0" applyFont="1" applyFill="1" applyBorder="1"/>
    <xf numFmtId="0" fontId="2" fillId="3" borderId="1" xfId="0" applyFont="1" applyFill="1" applyBorder="1"/>
    <xf numFmtId="0" fontId="2" fillId="0" borderId="4" xfId="0" applyFont="1" applyBorder="1"/>
    <xf numFmtId="0" fontId="2" fillId="0" borderId="20" xfId="0" applyFont="1" applyBorder="1" applyAlignment="1">
      <alignment horizontal="center" vertical="center"/>
    </xf>
    <xf numFmtId="0" fontId="14" fillId="6" borderId="24" xfId="0" applyFont="1" applyFill="1" applyBorder="1" applyAlignment="1">
      <alignment horizontal="center" vertical="center"/>
    </xf>
    <xf numFmtId="0" fontId="13" fillId="6" borderId="25" xfId="0" applyFont="1" applyFill="1" applyBorder="1" applyAlignment="1">
      <alignment horizontal="center" vertical="center"/>
    </xf>
    <xf numFmtId="0" fontId="6" fillId="0" borderId="18" xfId="0" applyFont="1" applyBorder="1" applyAlignment="1">
      <alignment horizontal="left" vertical="top" wrapText="1"/>
    </xf>
    <xf numFmtId="0" fontId="2" fillId="0" borderId="0" xfId="0" applyFont="1" applyAlignment="1">
      <alignment horizontal="center" vertical="center"/>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36"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8" xfId="0" applyFont="1" applyBorder="1" applyAlignment="1">
      <alignment horizontal="center" wrapText="1"/>
    </xf>
    <xf numFmtId="0" fontId="0" fillId="0" borderId="20" xfId="0" applyBorder="1" applyAlignment="1">
      <alignment horizontal="left" vertical="center" wrapText="1"/>
    </xf>
    <xf numFmtId="0" fontId="0" fillId="0" borderId="18" xfId="0" applyBorder="1" applyAlignment="1">
      <alignment vertical="center" wrapText="1"/>
    </xf>
    <xf numFmtId="0" fontId="0" fillId="0" borderId="22" xfId="0" applyBorder="1" applyAlignment="1">
      <alignment vertical="center"/>
    </xf>
    <xf numFmtId="0" fontId="0" fillId="0" borderId="18" xfId="0" applyBorder="1" applyAlignment="1">
      <alignment vertical="center"/>
    </xf>
    <xf numFmtId="0" fontId="0" fillId="0" borderId="22" xfId="0" applyBorder="1" applyAlignment="1">
      <alignment vertical="center" wrapText="1"/>
    </xf>
    <xf numFmtId="1" fontId="1" fillId="8" borderId="4" xfId="2" applyNumberFormat="1" applyFont="1" applyFill="1" applyBorder="1" applyAlignment="1">
      <alignment horizontal="center" vertical="center"/>
    </xf>
    <xf numFmtId="0" fontId="16" fillId="0" borderId="2"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0" fillId="0" borderId="44" xfId="0" applyBorder="1"/>
    <xf numFmtId="0" fontId="0" fillId="0" borderId="24" xfId="0" applyBorder="1"/>
    <xf numFmtId="0" fontId="0" fillId="0" borderId="44" xfId="0" applyBorder="1" applyAlignment="1">
      <alignment horizontal="center"/>
    </xf>
    <xf numFmtId="0" fontId="0" fillId="0" borderId="24" xfId="0" applyBorder="1" applyAlignment="1">
      <alignment horizontal="center"/>
    </xf>
    <xf numFmtId="14" fontId="6" fillId="8" borderId="18" xfId="0" applyNumberFormat="1" applyFont="1" applyFill="1" applyBorder="1" applyAlignment="1">
      <alignment horizontal="center" vertical="center"/>
    </xf>
    <xf numFmtId="0" fontId="0" fillId="0" borderId="18" xfId="0" applyBorder="1" applyAlignment="1">
      <alignment wrapText="1"/>
    </xf>
    <xf numFmtId="0" fontId="0" fillId="0" borderId="22" xfId="0" applyBorder="1" applyAlignment="1">
      <alignment wrapText="1"/>
    </xf>
    <xf numFmtId="164" fontId="0" fillId="0" borderId="44" xfId="4" applyFont="1" applyBorder="1" applyAlignment="1">
      <alignment horizontal="center"/>
    </xf>
    <xf numFmtId="164" fontId="0" fillId="0" borderId="0" xfId="4" applyFont="1"/>
    <xf numFmtId="164" fontId="0" fillId="0" borderId="44" xfId="0" applyNumberFormat="1" applyBorder="1" applyAlignment="1">
      <alignment horizontal="center"/>
    </xf>
    <xf numFmtId="164" fontId="0" fillId="0" borderId="24" xfId="4" applyFont="1" applyBorder="1" applyAlignment="1">
      <alignment horizontal="center"/>
    </xf>
    <xf numFmtId="164" fontId="0" fillId="0" borderId="0" xfId="0" applyNumberFormat="1"/>
    <xf numFmtId="166" fontId="1" fillId="8" borderId="1" xfId="0" applyNumberFormat="1" applyFont="1" applyFill="1" applyBorder="1" applyAlignment="1">
      <alignment vertical="center"/>
    </xf>
    <xf numFmtId="14" fontId="0" fillId="0" borderId="18" xfId="0" applyNumberFormat="1" applyBorder="1" applyAlignment="1">
      <alignment horizontal="center" vertical="center"/>
    </xf>
    <xf numFmtId="0" fontId="6" fillId="2" borderId="18" xfId="0" applyFont="1" applyFill="1" applyBorder="1" applyAlignment="1">
      <alignment horizontal="center" vertical="center" wrapText="1"/>
    </xf>
    <xf numFmtId="0" fontId="15" fillId="7" borderId="6" xfId="0" applyFont="1" applyFill="1" applyBorder="1" applyAlignment="1">
      <alignment horizontal="center"/>
    </xf>
    <xf numFmtId="0" fontId="2" fillId="7" borderId="5" xfId="0" applyFont="1" applyFill="1" applyBorder="1" applyAlignment="1">
      <alignment horizontal="center"/>
    </xf>
    <xf numFmtId="0" fontId="1" fillId="2" borderId="18" xfId="0" applyFont="1" applyFill="1" applyBorder="1" applyAlignment="1">
      <alignment horizontal="center" vertical="center" wrapText="1"/>
    </xf>
    <xf numFmtId="0" fontId="0" fillId="0" borderId="18" xfId="0" applyBorder="1" applyAlignment="1">
      <alignment horizontal="center" vertical="center"/>
    </xf>
    <xf numFmtId="0" fontId="1" fillId="0" borderId="18" xfId="0" applyFont="1" applyBorder="1" applyAlignment="1">
      <alignment horizontal="center" vertical="center" wrapText="1"/>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4" xfId="0" applyFont="1" applyFill="1" applyBorder="1" applyAlignment="1">
      <alignment horizontal="center" vertical="center"/>
    </xf>
    <xf numFmtId="0" fontId="1" fillId="2" borderId="18" xfId="0" applyFont="1" applyFill="1" applyBorder="1" applyAlignment="1">
      <alignment horizontal="left" vertical="top" wrapText="1"/>
    </xf>
    <xf numFmtId="0" fontId="1" fillId="2" borderId="23" xfId="0" applyFont="1" applyFill="1" applyBorder="1" applyAlignment="1">
      <alignment horizontal="left" vertical="top" wrapText="1"/>
    </xf>
    <xf numFmtId="0" fontId="1" fillId="2" borderId="24" xfId="0" applyFont="1" applyFill="1" applyBorder="1" applyAlignment="1">
      <alignment horizontal="left" vertical="top" wrapText="1"/>
    </xf>
    <xf numFmtId="0" fontId="0" fillId="0" borderId="26" xfId="0" applyBorder="1" applyAlignment="1">
      <alignment horizontal="center" vertical="center" wrapText="1"/>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28" xfId="0" applyBorder="1" applyAlignment="1">
      <alignment horizontal="center" vertical="center"/>
    </xf>
    <xf numFmtId="0" fontId="2" fillId="3" borderId="2" xfId="0" applyFont="1" applyFill="1" applyBorder="1" applyAlignment="1">
      <alignment horizontal="left"/>
    </xf>
    <xf numFmtId="0" fontId="2" fillId="3" borderId="3" xfId="0" applyFont="1" applyFill="1" applyBorder="1" applyAlignment="1">
      <alignment horizontal="left"/>
    </xf>
    <xf numFmtId="0" fontId="14" fillId="5" borderId="19" xfId="0" applyFont="1" applyFill="1" applyBorder="1" applyAlignment="1">
      <alignment horizontal="center"/>
    </xf>
    <xf numFmtId="0" fontId="14" fillId="6" borderId="19" xfId="0" applyFont="1" applyFill="1" applyBorder="1" applyAlignment="1">
      <alignment horizontal="center"/>
    </xf>
    <xf numFmtId="0" fontId="2" fillId="2" borderId="2"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3" fillId="0" borderId="42" xfId="0" applyFont="1" applyBorder="1" applyAlignment="1">
      <alignment horizontal="center" vertical="top" wrapText="1"/>
    </xf>
    <xf numFmtId="0" fontId="3" fillId="0" borderId="5" xfId="0" applyFont="1" applyBorder="1" applyAlignment="1">
      <alignment horizontal="center" vertical="top" wrapText="1"/>
    </xf>
    <xf numFmtId="0" fontId="3" fillId="0" borderId="43" xfId="0" applyFont="1" applyBorder="1" applyAlignment="1">
      <alignment horizontal="center" vertical="top" wrapText="1"/>
    </xf>
    <xf numFmtId="0" fontId="1" fillId="2" borderId="2" xfId="0" applyFont="1" applyFill="1" applyBorder="1" applyAlignment="1">
      <alignment horizontal="left" vertical="center"/>
    </xf>
    <xf numFmtId="0" fontId="1" fillId="2" borderId="3" xfId="0" applyFont="1" applyFill="1" applyBorder="1" applyAlignment="1">
      <alignment horizontal="left" vertical="center"/>
    </xf>
    <xf numFmtId="0" fontId="1" fillId="2" borderId="4" xfId="0" applyFont="1" applyFill="1" applyBorder="1" applyAlignment="1">
      <alignment horizontal="left" vertical="center"/>
    </xf>
    <xf numFmtId="0" fontId="2" fillId="2" borderId="18" xfId="0" applyFont="1" applyFill="1" applyBorder="1" applyAlignment="1">
      <alignment horizontal="left"/>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11" xfId="0" applyFont="1" applyFill="1" applyBorder="1" applyAlignment="1">
      <alignment horizontal="left" vertical="center"/>
    </xf>
    <xf numFmtId="0" fontId="2" fillId="2" borderId="4" xfId="0" applyFont="1" applyFill="1" applyBorder="1" applyAlignment="1">
      <alignment horizontal="left" vertical="center"/>
    </xf>
    <xf numFmtId="0" fontId="2" fillId="3" borderId="4" xfId="0" applyFont="1" applyFill="1" applyBorder="1" applyAlignment="1">
      <alignment horizontal="left"/>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6" fillId="2" borderId="40"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14" fillId="4" borderId="22" xfId="0" applyFont="1" applyFill="1" applyBorder="1" applyAlignment="1">
      <alignment horizontal="center" vertical="center"/>
    </xf>
    <xf numFmtId="0" fontId="14" fillId="4" borderId="19" xfId="0" applyFont="1" applyFill="1" applyBorder="1" applyAlignment="1">
      <alignment horizontal="center" vertical="center"/>
    </xf>
    <xf numFmtId="0" fontId="14" fillId="4" borderId="20" xfId="0" applyFont="1" applyFill="1" applyBorder="1" applyAlignment="1">
      <alignment horizontal="center" vertical="center"/>
    </xf>
    <xf numFmtId="0" fontId="2" fillId="2" borderId="18" xfId="0" applyFont="1" applyFill="1" applyBorder="1" applyAlignment="1">
      <alignment horizontal="center" vertical="center" wrapText="1"/>
    </xf>
    <xf numFmtId="0" fontId="6" fillId="0" borderId="18" xfId="0" applyFont="1" applyBorder="1" applyAlignment="1">
      <alignment horizontal="center" vertical="center"/>
    </xf>
    <xf numFmtId="0" fontId="6" fillId="0" borderId="22" xfId="0" applyFont="1" applyBorder="1" applyAlignment="1">
      <alignment horizontal="center" vertical="center"/>
    </xf>
    <xf numFmtId="0" fontId="6" fillId="0" borderId="20" xfId="0" applyFont="1" applyBorder="1" applyAlignment="1">
      <alignment horizontal="center" vertical="center"/>
    </xf>
    <xf numFmtId="0" fontId="2" fillId="2" borderId="31" xfId="0" applyFont="1" applyFill="1" applyBorder="1" applyAlignment="1">
      <alignment horizontal="left"/>
    </xf>
    <xf numFmtId="0" fontId="2" fillId="2" borderId="19" xfId="0" applyFont="1" applyFill="1" applyBorder="1" applyAlignment="1">
      <alignment horizontal="left"/>
    </xf>
    <xf numFmtId="0" fontId="2" fillId="2" borderId="32" xfId="0" applyFont="1" applyFill="1" applyBorder="1" applyAlignment="1">
      <alignment horizontal="left"/>
    </xf>
    <xf numFmtId="0" fontId="2" fillId="0" borderId="13" xfId="0" applyFont="1" applyBorder="1" applyAlignment="1">
      <alignment horizontal="center" vertical="center"/>
    </xf>
    <xf numFmtId="0" fontId="9" fillId="0" borderId="6" xfId="0" applyFont="1" applyBorder="1" applyAlignment="1">
      <alignment horizontal="center" vertical="center"/>
    </xf>
    <xf numFmtId="0" fontId="9" fillId="0" borderId="5"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0" xfId="0" applyFont="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6" fillId="0" borderId="14" xfId="0" applyFont="1" applyBorder="1" applyAlignment="1">
      <alignment horizontal="center"/>
    </xf>
    <xf numFmtId="0" fontId="6" fillId="0" borderId="15" xfId="0" applyFont="1" applyBorder="1" applyAlignment="1">
      <alignment horizontal="center"/>
    </xf>
    <xf numFmtId="0" fontId="6" fillId="0" borderId="16" xfId="0" applyFont="1" applyBorder="1" applyAlignment="1">
      <alignment horizontal="center"/>
    </xf>
    <xf numFmtId="0" fontId="6" fillId="0" borderId="17" xfId="0" applyFont="1" applyBorder="1" applyAlignment="1">
      <alignment horizontal="center"/>
    </xf>
    <xf numFmtId="0" fontId="6" fillId="0" borderId="37" xfId="0" applyFont="1" applyBorder="1" applyAlignment="1">
      <alignment horizontal="center"/>
    </xf>
    <xf numFmtId="0" fontId="6" fillId="0" borderId="29" xfId="0" applyFont="1" applyBorder="1" applyAlignment="1">
      <alignment horizontal="center"/>
    </xf>
    <xf numFmtId="0" fontId="3" fillId="8" borderId="38" xfId="0" applyFont="1" applyFill="1" applyBorder="1" applyAlignment="1">
      <alignment horizontal="center" vertical="center" wrapText="1"/>
    </xf>
    <xf numFmtId="0" fontId="3" fillId="8" borderId="39" xfId="0" applyFont="1" applyFill="1" applyBorder="1" applyAlignment="1">
      <alignment horizontal="center" vertical="center" wrapText="1"/>
    </xf>
    <xf numFmtId="0" fontId="1" fillId="4" borderId="18" xfId="0" applyFont="1" applyFill="1" applyBorder="1" applyAlignment="1">
      <alignment horizontal="center"/>
    </xf>
    <xf numFmtId="0" fontId="1" fillId="4" borderId="5" xfId="0" applyFont="1" applyFill="1" applyBorder="1" applyAlignment="1">
      <alignment horizontal="center" vertical="center"/>
    </xf>
    <xf numFmtId="0" fontId="1" fillId="4" borderId="7" xfId="0" applyFont="1" applyFill="1" applyBorder="1" applyAlignment="1">
      <alignment horizontal="center" vertical="center"/>
    </xf>
    <xf numFmtId="0" fontId="1" fillId="2" borderId="33" xfId="0" applyFont="1" applyFill="1" applyBorder="1" applyAlignment="1">
      <alignment horizontal="left" vertical="center" wrapText="1"/>
    </xf>
    <xf numFmtId="0" fontId="1" fillId="2" borderId="30" xfId="0" applyFont="1" applyFill="1" applyBorder="1" applyAlignment="1">
      <alignment horizontal="left" vertical="center" wrapText="1"/>
    </xf>
    <xf numFmtId="0" fontId="0" fillId="0" borderId="11" xfId="0" applyBorder="1" applyAlignment="1">
      <alignment horizontal="center"/>
    </xf>
  </cellXfs>
  <cellStyles count="5">
    <cellStyle name="Millares" xfId="2" builtinId="3"/>
    <cellStyle name="Millares 2" xfId="3" xr:uid="{3E1FF8B9-32C0-4461-BCD0-6B5387B7A54A}"/>
    <cellStyle name="Moneda" xfId="4" builtinId="4"/>
    <cellStyle name="Normal" xfId="0" builtinId="0"/>
    <cellStyle name="Normal 2" xfId="1" xr:uid="{00000000-0005-0000-0000-000001000000}"/>
  </cellStyles>
  <dxfs count="23">
    <dxf>
      <font>
        <color auto="1"/>
      </font>
      <fill>
        <patternFill>
          <bgColor rgb="FFFFC000"/>
        </patternFill>
      </fill>
    </dxf>
    <dxf>
      <fill>
        <patternFill>
          <bgColor rgb="FFFFFF00"/>
        </patternFill>
      </fill>
    </dxf>
    <dxf>
      <fill>
        <patternFill>
          <bgColor rgb="FF00B050"/>
        </patternFill>
      </fill>
    </dxf>
    <dxf>
      <fill>
        <patternFill>
          <bgColor rgb="FF00B050"/>
        </patternFill>
      </fill>
    </dxf>
    <dxf>
      <fill>
        <patternFill>
          <bgColor rgb="FF00B0F0"/>
        </patternFill>
      </fill>
    </dxf>
    <dxf>
      <font>
        <color auto="1"/>
      </font>
      <fill>
        <patternFill>
          <bgColor rgb="FFFFC000"/>
        </patternFill>
      </fill>
    </dxf>
    <dxf>
      <fill>
        <patternFill>
          <bgColor rgb="FFFF0000"/>
        </patternFill>
      </fill>
    </dxf>
    <dxf>
      <fill>
        <patternFill>
          <bgColor rgb="FFFF0000"/>
        </patternFill>
      </fill>
    </dxf>
    <dxf>
      <font>
        <color auto="1"/>
      </font>
      <fill>
        <patternFill>
          <bgColor rgb="FFFFC000"/>
        </patternFill>
      </fill>
    </dxf>
    <dxf>
      <font>
        <color auto="1"/>
      </font>
      <fill>
        <patternFill>
          <bgColor rgb="FFFFC000"/>
        </patternFill>
      </fill>
    </dxf>
    <dxf>
      <font>
        <color auto="1"/>
      </font>
      <fill>
        <patternFill>
          <bgColor rgb="FFFFC000"/>
        </patternFill>
      </fill>
    </dxf>
    <dxf>
      <font>
        <color auto="1"/>
      </font>
      <fill>
        <patternFill>
          <bgColor rgb="FFFFC000"/>
        </patternFill>
      </fill>
    </dxf>
    <dxf>
      <border diagonalUp="0" diagonalDown="0">
        <left style="thin">
          <color indexed="64"/>
        </left>
        <right/>
        <top style="thin">
          <color indexed="64"/>
        </top>
        <bottom style="thin">
          <color indexed="64"/>
        </bottom>
        <vertical/>
        <horizontal/>
      </border>
    </dxf>
    <dxf>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6"/>
        <color theme="0"/>
        <name val="Calibri"/>
        <family val="2"/>
        <scheme val="minor"/>
      </font>
      <fill>
        <patternFill patternType="solid">
          <fgColor indexed="64"/>
          <bgColor rgb="FF002060"/>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1291167</xdr:colOff>
      <xdr:row>0</xdr:row>
      <xdr:rowOff>0</xdr:rowOff>
    </xdr:from>
    <xdr:to>
      <xdr:col>1</xdr:col>
      <xdr:colOff>55408</xdr:colOff>
      <xdr:row>4</xdr:row>
      <xdr:rowOff>47095</xdr:rowOff>
    </xdr:to>
    <xdr:pic>
      <xdr:nvPicPr>
        <xdr:cNvPr id="3" name="Imagen 2">
          <a:extLst>
            <a:ext uri="{FF2B5EF4-FFF2-40B4-BE49-F238E27FC236}">
              <a16:creationId xmlns:a16="http://schemas.microsoft.com/office/drawing/2014/main" id="{188E6713-E118-AEFC-6D42-029191AFA4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167" y="0"/>
          <a:ext cx="1314824" cy="1016000"/>
        </a:xfrm>
        <a:prstGeom prst="rect">
          <a:avLst/>
        </a:prstGeom>
      </xdr:spPr>
    </xdr:pic>
    <xdr:clientData/>
  </xdr:twoCellAnchor>
  <xdr:twoCellAnchor editAs="oneCell">
    <xdr:from>
      <xdr:col>3</xdr:col>
      <xdr:colOff>19050</xdr:colOff>
      <xdr:row>12</xdr:row>
      <xdr:rowOff>1438275</xdr:rowOff>
    </xdr:from>
    <xdr:to>
      <xdr:col>3</xdr:col>
      <xdr:colOff>2314575</xdr:colOff>
      <xdr:row>12</xdr:row>
      <xdr:rowOff>2951668</xdr:rowOff>
    </xdr:to>
    <xdr:pic>
      <xdr:nvPicPr>
        <xdr:cNvPr id="2" name="Imagen 1">
          <a:extLst>
            <a:ext uri="{FF2B5EF4-FFF2-40B4-BE49-F238E27FC236}">
              <a16:creationId xmlns:a16="http://schemas.microsoft.com/office/drawing/2014/main" id="{4564A424-4D98-B243-972F-4877FEEFA322}"/>
            </a:ext>
          </a:extLst>
        </xdr:cNvPr>
        <xdr:cNvPicPr>
          <a:picLocks noChangeAspect="1"/>
        </xdr:cNvPicPr>
      </xdr:nvPicPr>
      <xdr:blipFill>
        <a:blip xmlns:r="http://schemas.openxmlformats.org/officeDocument/2006/relationships" r:embed="rId2"/>
        <a:stretch>
          <a:fillRect/>
        </a:stretch>
      </xdr:blipFill>
      <xdr:spPr>
        <a:xfrm>
          <a:off x="6134100" y="4991100"/>
          <a:ext cx="2295525" cy="1513393"/>
        </a:xfrm>
        <a:prstGeom prst="rect">
          <a:avLst/>
        </a:prstGeom>
      </xdr:spPr>
    </xdr:pic>
    <xdr:clientData/>
  </xdr:twoCellAnchor>
  <xdr:twoCellAnchor editAs="oneCell">
    <xdr:from>
      <xdr:col>4</xdr:col>
      <xdr:colOff>1753500</xdr:colOff>
      <xdr:row>12</xdr:row>
      <xdr:rowOff>1314451</xdr:rowOff>
    </xdr:from>
    <xdr:to>
      <xdr:col>6</xdr:col>
      <xdr:colOff>101195</xdr:colOff>
      <xdr:row>12</xdr:row>
      <xdr:rowOff>2838451</xdr:rowOff>
    </xdr:to>
    <xdr:pic>
      <xdr:nvPicPr>
        <xdr:cNvPr id="5" name="Imagen 4">
          <a:extLst>
            <a:ext uri="{FF2B5EF4-FFF2-40B4-BE49-F238E27FC236}">
              <a16:creationId xmlns:a16="http://schemas.microsoft.com/office/drawing/2014/main" id="{5AE0818E-1671-979A-2452-F81D9441BA44}"/>
            </a:ext>
          </a:extLst>
        </xdr:cNvPr>
        <xdr:cNvPicPr>
          <a:picLocks noChangeAspect="1"/>
        </xdr:cNvPicPr>
      </xdr:nvPicPr>
      <xdr:blipFill>
        <a:blip xmlns:r="http://schemas.openxmlformats.org/officeDocument/2006/relationships" r:embed="rId3"/>
        <a:stretch>
          <a:fillRect/>
        </a:stretch>
      </xdr:blipFill>
      <xdr:spPr>
        <a:xfrm>
          <a:off x="10202175" y="4867276"/>
          <a:ext cx="2843495" cy="152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512494</xdr:colOff>
      <xdr:row>19</xdr:row>
      <xdr:rowOff>184386</xdr:rowOff>
    </xdr:to>
    <xdr:pic>
      <xdr:nvPicPr>
        <xdr:cNvPr id="2" name="Picture 1">
          <a:extLst>
            <a:ext uri="{FF2B5EF4-FFF2-40B4-BE49-F238E27FC236}">
              <a16:creationId xmlns:a16="http://schemas.microsoft.com/office/drawing/2014/main" id="{88357EEE-791C-4569-90D5-E716695E17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846494" cy="3803886"/>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3483B8A-C3EB-4E08-B6CA-E0324C1EA8FE}" name="Tabla2" displayName="Tabla2" ref="A39:G52" totalsRowShown="0" headerRowDxfId="22" headerRowBorderDxfId="21" tableBorderDxfId="20" totalsRowBorderDxfId="19">
  <autoFilter ref="A39:G52" xr:uid="{63483B8A-C3EB-4E08-B6CA-E0324C1EA8FE}"/>
  <tableColumns count="7">
    <tableColumn id="1" xr3:uid="{D871B9FA-6AF9-4733-B6FB-D4B92E88753E}" name="ACTIVIDADES A REALIZAR" dataDxfId="18"/>
    <tableColumn id="2" xr3:uid="{AB6206DE-6FAF-418B-BFF3-541E5BD00DEB}" name="REPONSABLE" dataDxfId="17"/>
    <tableColumn id="3" xr3:uid="{83E7AAC1-54FC-4B9D-ABB2-801CF489BE4C}" name="FECHA INICIO" dataDxfId="16"/>
    <tableColumn id="4" xr3:uid="{A2FABCF9-5246-4A98-A824-D362DACF8AC9}" name="FECHA FIN" dataDxfId="15"/>
    <tableColumn id="5" xr3:uid="{959A8DCF-CA90-44B9-8F1F-126C7C11F610}" name="ESTATUS" dataDxfId="14"/>
    <tableColumn id="6" xr3:uid="{C9367860-0617-46CE-B49E-69A80BC9160D}" name="IDENTIFICACIÓN DE DESVIACIONES" dataDxfId="13"/>
    <tableColumn id="7" xr3:uid="{1E41DFDE-AF72-4C54-9426-CB564C1FB1AD}" name="CORRECCION DE DESVIACIONES" dataDxfId="12"/>
  </tableColumns>
  <tableStyleInfo name="TableStyleMedium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0"/>
  <sheetViews>
    <sheetView tabSelected="1" view="pageBreakPreview" topLeftCell="A6" zoomScale="80" zoomScaleNormal="80" zoomScaleSheetLayoutView="80" zoomScalePageLayoutView="40" workbookViewId="0">
      <selection activeCell="F47" sqref="F47"/>
    </sheetView>
  </sheetViews>
  <sheetFormatPr baseColWidth="10" defaultRowHeight="14.4" x14ac:dyDescent="0.3"/>
  <cols>
    <col min="1" max="1" width="38.33203125" customWidth="1"/>
    <col min="2" max="2" width="20.109375" customWidth="1"/>
    <col min="3" max="3" width="30.6640625" customWidth="1"/>
    <col min="4" max="4" width="34" customWidth="1"/>
    <col min="5" max="5" width="33.44140625" customWidth="1"/>
    <col min="6" max="6" width="32.109375" customWidth="1"/>
    <col min="7" max="7" width="33.44140625" customWidth="1"/>
  </cols>
  <sheetData>
    <row r="1" spans="1:7" s="2" customFormat="1" ht="18" x14ac:dyDescent="0.35">
      <c r="A1" s="126"/>
      <c r="B1" s="127"/>
      <c r="C1" s="117" t="s">
        <v>6</v>
      </c>
      <c r="D1" s="118"/>
      <c r="E1" s="118"/>
      <c r="F1" s="119"/>
      <c r="G1" s="37" t="s">
        <v>87</v>
      </c>
    </row>
    <row r="2" spans="1:7" s="2" customFormat="1" ht="18" x14ac:dyDescent="0.35">
      <c r="A2" s="128"/>
      <c r="B2" s="129"/>
      <c r="C2" s="120"/>
      <c r="D2" s="121"/>
      <c r="E2" s="121"/>
      <c r="F2" s="122"/>
      <c r="G2" s="38" t="s">
        <v>88</v>
      </c>
    </row>
    <row r="3" spans="1:7" s="2" customFormat="1" ht="18.600000000000001" thickBot="1" x14ac:dyDescent="0.4">
      <c r="A3" s="128"/>
      <c r="B3" s="129"/>
      <c r="C3" s="123"/>
      <c r="D3" s="124"/>
      <c r="E3" s="124"/>
      <c r="F3" s="125"/>
      <c r="G3" s="39" t="s">
        <v>89</v>
      </c>
    </row>
    <row r="4" spans="1:7" s="2" customFormat="1" ht="18" x14ac:dyDescent="0.35">
      <c r="A4" s="130"/>
      <c r="B4" s="131"/>
      <c r="C4" s="3" t="s">
        <v>14</v>
      </c>
      <c r="D4" s="116" t="s">
        <v>141</v>
      </c>
      <c r="E4" s="116"/>
      <c r="F4" s="116"/>
      <c r="G4" s="116"/>
    </row>
    <row r="5" spans="1:7" s="2" customFormat="1" ht="42.75" customHeight="1" x14ac:dyDescent="0.35">
      <c r="A5" s="109" t="s">
        <v>9</v>
      </c>
      <c r="B5" s="109"/>
      <c r="C5" s="110" t="s">
        <v>90</v>
      </c>
      <c r="D5" s="110"/>
      <c r="E5" s="4" t="s">
        <v>8</v>
      </c>
      <c r="F5" s="110" t="s">
        <v>91</v>
      </c>
      <c r="G5" s="110"/>
    </row>
    <row r="6" spans="1:7" s="2" customFormat="1" ht="42.75" customHeight="1" x14ac:dyDescent="0.35">
      <c r="A6" s="109" t="s">
        <v>31</v>
      </c>
      <c r="B6" s="109"/>
      <c r="C6" s="110" t="s">
        <v>92</v>
      </c>
      <c r="D6" s="110"/>
      <c r="E6" s="4" t="s">
        <v>35</v>
      </c>
      <c r="F6" s="111" t="s">
        <v>93</v>
      </c>
      <c r="G6" s="112"/>
    </row>
    <row r="7" spans="1:7" s="2" customFormat="1" ht="21" x14ac:dyDescent="0.35">
      <c r="A7" s="106" t="s">
        <v>10</v>
      </c>
      <c r="B7" s="107"/>
      <c r="C7" s="107"/>
      <c r="D7" s="107"/>
      <c r="E7" s="108"/>
      <c r="F7" s="4" t="s">
        <v>7</v>
      </c>
      <c r="G7" s="55">
        <v>45719</v>
      </c>
    </row>
    <row r="8" spans="1:7" s="2" customFormat="1" ht="22.5" customHeight="1" x14ac:dyDescent="0.35">
      <c r="A8" s="113" t="s">
        <v>26</v>
      </c>
      <c r="B8" s="114"/>
      <c r="C8" s="114"/>
      <c r="D8" s="114"/>
      <c r="E8" s="114"/>
      <c r="F8" s="114"/>
      <c r="G8" s="115"/>
    </row>
    <row r="9" spans="1:7" s="2" customFormat="1" ht="22.5" customHeight="1" x14ac:dyDescent="0.35">
      <c r="A9" s="65" t="s">
        <v>15</v>
      </c>
      <c r="B9" s="65"/>
      <c r="C9" s="65"/>
      <c r="D9" s="5"/>
      <c r="E9" s="65" t="s">
        <v>16</v>
      </c>
      <c r="F9" s="65"/>
      <c r="G9" s="5" t="s">
        <v>13</v>
      </c>
    </row>
    <row r="10" spans="1:7" s="2" customFormat="1" ht="18" x14ac:dyDescent="0.35">
      <c r="A10" s="65" t="s">
        <v>17</v>
      </c>
      <c r="B10" s="65"/>
      <c r="C10" s="65"/>
      <c r="D10" s="5"/>
      <c r="E10" s="65" t="s">
        <v>18</v>
      </c>
      <c r="F10" s="65"/>
      <c r="G10" s="5"/>
    </row>
    <row r="11" spans="1:7" s="2" customFormat="1" ht="18.600000000000001" thickBot="1" x14ac:dyDescent="0.4">
      <c r="A11" s="104" t="s">
        <v>85</v>
      </c>
      <c r="B11" s="104"/>
      <c r="C11" s="105"/>
      <c r="D11" s="5"/>
      <c r="E11" s="65"/>
      <c r="F11" s="65"/>
      <c r="G11" s="36"/>
    </row>
    <row r="12" spans="1:7" s="2" customFormat="1" ht="18.600000000000001" thickBot="1" x14ac:dyDescent="0.4">
      <c r="A12" s="96" t="s">
        <v>76</v>
      </c>
      <c r="B12" s="97"/>
      <c r="C12" s="97"/>
      <c r="D12" s="97"/>
      <c r="E12" s="98"/>
      <c r="F12" s="98"/>
      <c r="G12" s="99"/>
    </row>
    <row r="13" spans="1:7" ht="302.39999999999998" customHeight="1" thickBot="1" x14ac:dyDescent="0.35">
      <c r="A13" s="132" t="s">
        <v>118</v>
      </c>
      <c r="B13" s="133"/>
      <c r="C13" s="89"/>
      <c r="D13" s="90"/>
      <c r="E13" s="90"/>
      <c r="F13" s="90"/>
      <c r="G13" s="91"/>
    </row>
    <row r="14" spans="1:7" ht="18.600000000000001" thickBot="1" x14ac:dyDescent="0.4">
      <c r="A14" s="81" t="s">
        <v>75</v>
      </c>
      <c r="B14" s="100"/>
      <c r="C14" s="32" t="s">
        <v>33</v>
      </c>
      <c r="D14" s="28" t="s">
        <v>78</v>
      </c>
      <c r="E14" s="28"/>
      <c r="F14" s="28"/>
      <c r="G14" s="29"/>
    </row>
    <row r="15" spans="1:7" ht="18.600000000000001" thickBot="1" x14ac:dyDescent="0.4">
      <c r="A15" s="81" t="s">
        <v>77</v>
      </c>
      <c r="B15" s="82"/>
      <c r="C15" s="82"/>
      <c r="D15" s="82"/>
      <c r="E15" s="82"/>
      <c r="F15" s="82"/>
      <c r="G15" s="100"/>
    </row>
    <row r="16" spans="1:7" ht="36.6" thickBot="1" x14ac:dyDescent="0.35">
      <c r="A16" s="85" t="s">
        <v>20</v>
      </c>
      <c r="B16" s="86"/>
      <c r="C16" s="1" t="s">
        <v>21</v>
      </c>
      <c r="D16" s="1" t="s">
        <v>22</v>
      </c>
      <c r="E16" s="1" t="s">
        <v>23</v>
      </c>
      <c r="F16" s="1" t="s">
        <v>24</v>
      </c>
      <c r="G16" s="1" t="s">
        <v>25</v>
      </c>
    </row>
    <row r="17" spans="1:7" ht="18.600000000000001" thickBot="1" x14ac:dyDescent="0.35">
      <c r="A17" s="87"/>
      <c r="B17" s="88"/>
      <c r="C17" s="5" t="s">
        <v>13</v>
      </c>
      <c r="D17" s="5" t="s">
        <v>13</v>
      </c>
      <c r="E17" s="5" t="s">
        <v>13</v>
      </c>
      <c r="F17" s="5" t="s">
        <v>13</v>
      </c>
      <c r="G17" s="5"/>
    </row>
    <row r="18" spans="1:7" ht="46.5" customHeight="1" thickBot="1" x14ac:dyDescent="0.35">
      <c r="A18" s="85" t="s">
        <v>27</v>
      </c>
      <c r="B18" s="86"/>
      <c r="C18" s="1" t="s">
        <v>28</v>
      </c>
      <c r="D18" s="1" t="s">
        <v>29</v>
      </c>
      <c r="E18" s="1" t="s">
        <v>30</v>
      </c>
      <c r="F18" s="1" t="s">
        <v>47</v>
      </c>
      <c r="G18" s="1" t="s">
        <v>47</v>
      </c>
    </row>
    <row r="19" spans="1:7" ht="18.600000000000001" thickBot="1" x14ac:dyDescent="0.35">
      <c r="A19" s="87"/>
      <c r="B19" s="88"/>
      <c r="C19" s="5" t="s">
        <v>13</v>
      </c>
      <c r="D19" s="5" t="s">
        <v>13</v>
      </c>
      <c r="E19" s="5" t="s">
        <v>13</v>
      </c>
      <c r="F19" s="5"/>
      <c r="G19" s="5"/>
    </row>
    <row r="20" spans="1:7" ht="18" x14ac:dyDescent="0.3">
      <c r="A20" s="101" t="s">
        <v>11</v>
      </c>
      <c r="B20" s="102"/>
      <c r="C20" s="102"/>
      <c r="D20" s="102"/>
      <c r="E20" s="102"/>
      <c r="F20" s="102"/>
      <c r="G20" s="103"/>
    </row>
    <row r="21" spans="1:7" ht="21" x14ac:dyDescent="0.4">
      <c r="A21" s="134" t="s">
        <v>82</v>
      </c>
      <c r="B21" s="134"/>
      <c r="C21" s="134"/>
      <c r="D21" s="134"/>
      <c r="E21" s="134"/>
      <c r="F21" s="134"/>
      <c r="G21" s="134"/>
    </row>
    <row r="22" spans="1:7" ht="18" x14ac:dyDescent="0.35">
      <c r="A22" s="95" t="s">
        <v>86</v>
      </c>
      <c r="B22" s="95"/>
      <c r="C22" s="95"/>
      <c r="D22" s="95"/>
      <c r="E22" s="95"/>
      <c r="F22" s="95"/>
      <c r="G22" s="95"/>
    </row>
    <row r="23" spans="1:7" ht="41.25" customHeight="1" x14ac:dyDescent="0.35">
      <c r="A23" s="9" t="s">
        <v>36</v>
      </c>
      <c r="B23" s="11" t="s">
        <v>38</v>
      </c>
      <c r="C23" s="8" t="s">
        <v>12</v>
      </c>
      <c r="D23" s="8" t="s">
        <v>37</v>
      </c>
      <c r="E23" s="10" t="s">
        <v>83</v>
      </c>
      <c r="F23" s="10" t="s">
        <v>46</v>
      </c>
      <c r="G23" s="8" t="s">
        <v>40</v>
      </c>
    </row>
    <row r="24" spans="1:7" ht="94.95" customHeight="1" x14ac:dyDescent="0.3">
      <c r="A24" s="35" t="s">
        <v>99</v>
      </c>
      <c r="B24" s="5" t="s">
        <v>34</v>
      </c>
      <c r="C24" s="5" t="s">
        <v>0</v>
      </c>
      <c r="D24" s="5" t="s">
        <v>4</v>
      </c>
      <c r="E24" s="5" t="str" cm="1">
        <f t="array" ref="E24">_xlfn.IFS(AND(C24="ALTA",D24="LEVE"),"RIESGO MODERADO",AND(C24="MEDIA",D24="LEVE"),"RIESGO TOLERABLE",AND(C24="BAJA",D24="LEVE"),"RIESGO TRIVIAL",AND(C24="ALTA",D24="GRAVE"),"RIESGO IMPORTANTE",AND(C24="MEDIA",D24="GRAVE"),"RIESGO MODERADO",AND(C24="BAJA",D24="GRAVE"),"RIESGO TOLERABLE",AND(C24="ALTA",D24="MUY GRAVE"),"RIESGO INTOLERABLE",AND(C24="MEDIA",D24="MUY GRAVE"),"RIESGO IMPORTANTE",AND(C24="BAJA",D24="MUY GRAVE"),"RIESGO MODERADO")</f>
        <v>RIESGO TOLERABLE</v>
      </c>
      <c r="F24" s="5" t="s">
        <v>44</v>
      </c>
      <c r="G24" s="40" t="s">
        <v>100</v>
      </c>
    </row>
    <row r="25" spans="1:7" ht="108" x14ac:dyDescent="0.35">
      <c r="A25" s="35" t="s">
        <v>101</v>
      </c>
      <c r="B25" s="5" t="s">
        <v>34</v>
      </c>
      <c r="C25" s="5" t="s">
        <v>1</v>
      </c>
      <c r="D25" s="5" t="s">
        <v>4</v>
      </c>
      <c r="E25" s="5" t="str" cm="1">
        <f t="array" ref="E25">_xlfn.IFS(AND(C25="ALTA",D25="LEVE"),"RIESGO MODERADO",AND(C25="MEDIA",D25="LEVE"),"RIESGO TOLERABLE",AND(C25="BAJA",D25="LEVE"),"RIESGO TRIVIAL",AND(C25="ALTA",D25="GRAVE"),"RIESGO IMPORTANTE",AND(C25="MEDIA",D25="GRAVE"),"RIESGO MODERADO",AND(C25="BAJA",D25="GRAVE"),"RIESGO TOLERABLE",AND(C25="ALTA",D25="MUY GRAVE"),"RIESGO INTOLERABLE",AND(C25="MEDIA",D25="MUY GRAVE"),"RIESGO IMPORTANTE",AND(C25="BAJA",D25="MUY GRAVE"),"RIESGO MODERADO")</f>
        <v>RIESGO MODERADO</v>
      </c>
      <c r="F25" s="5" t="s">
        <v>45</v>
      </c>
      <c r="G25" s="41" t="s">
        <v>102</v>
      </c>
    </row>
    <row r="26" spans="1:7" ht="72" x14ac:dyDescent="0.35">
      <c r="A26" s="35" t="s">
        <v>104</v>
      </c>
      <c r="B26" s="5" t="s">
        <v>34</v>
      </c>
      <c r="C26" s="5" t="s">
        <v>1</v>
      </c>
      <c r="D26" s="5" t="s">
        <v>5</v>
      </c>
      <c r="E26" s="5" t="str" cm="1">
        <f t="array" ref="E26">_xlfn.IFS(AND(C26="ALTA",D26="LEVE"),"RIESGO MODERADO",AND(C26="MEDIA",D26="LEVE"),"RIESGO TOLERABLE",AND(C26="BAJA",D26="LEVE"),"RIESGO TRIVIAL",AND(C26="ALTA",D26="GRAVE"),"RIESGO IMPORTANTE",AND(C26="MEDIA",D26="GRAVE"),"RIESGO MODERADO",AND(C26="BAJA",D26="GRAVE"),"RIESGO TOLERABLE",AND(C26="ALTA",D26="MUY GRAVE"),"RIESGO INTOLERABLE",AND(C26="MEDIA",D26="MUY GRAVE"),"RIESGO IMPORTANTE",AND(C26="BAJA",D26="MUY GRAVE"),"RIESGO MODERADO")</f>
        <v>RIESGO IMPORTANTE</v>
      </c>
      <c r="F26" s="5" t="s">
        <v>44</v>
      </c>
      <c r="G26" s="41" t="s">
        <v>103</v>
      </c>
    </row>
    <row r="27" spans="1:7" ht="54" x14ac:dyDescent="0.35">
      <c r="A27" s="35" t="s">
        <v>95</v>
      </c>
      <c r="B27" s="5" t="s">
        <v>34</v>
      </c>
      <c r="C27" s="5" t="s">
        <v>2</v>
      </c>
      <c r="D27" s="5" t="s">
        <v>4</v>
      </c>
      <c r="E27" s="5" t="str" cm="1">
        <f t="array" ref="E27">_xlfn.IFS(AND(C27="ALTA",D27="LEVE"),"RIESGO MODERADO",AND(C27="MEDIA",D27="LEVE"),"RIESGO TOLERABLE",AND(C27="BAJA",D27="LEVE"),"RIESGO TRIVIAL",AND(C27="ALTA",D27="GRAVE"),"RIESGO IMPORTANTE",AND(C27="MEDIA",D27="GRAVE"),"RIESGO MODERADO",AND(C27="BAJA",D27="GRAVE"),"RIESGO TOLERABLE",AND(C27="ALTA",D27="MUY GRAVE"),"RIESGO INTOLERABLE",AND(C27="MEDIA",D27="MUY GRAVE"),"RIESGO IMPORTANTE",AND(C27="BAJA",D27="MUY GRAVE"),"RIESGO MODERADO")</f>
        <v>RIESGO IMPORTANTE</v>
      </c>
      <c r="F27" s="5" t="s">
        <v>44</v>
      </c>
      <c r="G27" s="41" t="s">
        <v>96</v>
      </c>
    </row>
    <row r="28" spans="1:7" ht="18" x14ac:dyDescent="0.3">
      <c r="A28" s="35"/>
      <c r="B28" s="5"/>
      <c r="C28" s="5"/>
      <c r="D28" s="5"/>
      <c r="E28" s="5"/>
      <c r="F28" s="5"/>
      <c r="G28" s="40"/>
    </row>
    <row r="29" spans="1:7" ht="18.600000000000001" thickBot="1" x14ac:dyDescent="0.35">
      <c r="A29" s="35"/>
      <c r="B29" s="5"/>
      <c r="C29" s="5"/>
      <c r="D29" s="5"/>
      <c r="E29" s="5"/>
      <c r="F29" s="5"/>
      <c r="G29" s="40"/>
    </row>
    <row r="30" spans="1:7" ht="21.6" thickBot="1" x14ac:dyDescent="0.35">
      <c r="A30" s="92" t="s">
        <v>48</v>
      </c>
      <c r="B30" s="93"/>
      <c r="C30" s="93"/>
      <c r="D30" s="63">
        <v>3400</v>
      </c>
      <c r="E30" s="92" t="s">
        <v>49</v>
      </c>
      <c r="F30" s="94"/>
      <c r="G30" s="47">
        <v>8</v>
      </c>
    </row>
    <row r="31" spans="1:7" ht="21.6" thickBot="1" x14ac:dyDescent="0.35">
      <c r="A31" s="71" t="s">
        <v>50</v>
      </c>
      <c r="B31" s="72"/>
      <c r="C31" s="72"/>
      <c r="D31" s="135"/>
      <c r="E31" s="135"/>
      <c r="F31" s="135"/>
      <c r="G31" s="136"/>
    </row>
    <row r="32" spans="1:7" ht="21" customHeight="1" thickBot="1" x14ac:dyDescent="0.35">
      <c r="A32" s="137" t="s">
        <v>52</v>
      </c>
      <c r="B32" s="138"/>
      <c r="C32" s="138"/>
      <c r="D32" s="5" t="s">
        <v>33</v>
      </c>
      <c r="E32" s="12" t="s">
        <v>51</v>
      </c>
      <c r="F32" s="70" t="s">
        <v>117</v>
      </c>
      <c r="G32" s="70"/>
    </row>
    <row r="33" spans="1:14" ht="21.6" thickBot="1" x14ac:dyDescent="0.35">
      <c r="A33" s="71" t="s">
        <v>53</v>
      </c>
      <c r="B33" s="72"/>
      <c r="C33" s="72"/>
      <c r="D33" s="72"/>
      <c r="E33" s="72"/>
      <c r="F33" s="72"/>
      <c r="G33" s="73"/>
    </row>
    <row r="34" spans="1:14" ht="23.4" x14ac:dyDescent="0.45">
      <c r="A34" s="15" t="s">
        <v>54</v>
      </c>
      <c r="B34" s="16"/>
      <c r="C34" s="16"/>
    </row>
    <row r="35" spans="1:14" ht="45" customHeight="1" x14ac:dyDescent="0.3">
      <c r="A35" s="74" t="s">
        <v>65</v>
      </c>
      <c r="B35" s="74"/>
      <c r="C35" s="74"/>
      <c r="D35" s="5" t="s">
        <v>33</v>
      </c>
      <c r="E35" s="75" t="s">
        <v>67</v>
      </c>
      <c r="F35" s="77" t="s">
        <v>140</v>
      </c>
      <c r="G35" s="78"/>
    </row>
    <row r="36" spans="1:14" ht="44.25" customHeight="1" x14ac:dyDescent="0.3">
      <c r="A36" s="74" t="s">
        <v>66</v>
      </c>
      <c r="B36" s="74"/>
      <c r="C36" s="74"/>
      <c r="D36" s="5" t="s">
        <v>33</v>
      </c>
      <c r="E36" s="76"/>
      <c r="F36" s="79"/>
      <c r="G36" s="80"/>
    </row>
    <row r="37" spans="1:14" ht="42" customHeight="1" x14ac:dyDescent="0.3">
      <c r="A37" s="68" t="s">
        <v>55</v>
      </c>
      <c r="B37" s="68"/>
      <c r="C37" s="68"/>
      <c r="D37" s="69" t="s">
        <v>94</v>
      </c>
      <c r="E37" s="69"/>
      <c r="F37" s="69"/>
      <c r="G37" s="69"/>
    </row>
    <row r="38" spans="1:14" ht="21" x14ac:dyDescent="0.4">
      <c r="A38" s="83" t="s">
        <v>61</v>
      </c>
      <c r="B38" s="83"/>
      <c r="C38" s="83"/>
      <c r="D38" s="83"/>
      <c r="E38" s="84" t="s">
        <v>81</v>
      </c>
      <c r="F38" s="84"/>
      <c r="G38" s="84"/>
    </row>
    <row r="39" spans="1:14" ht="15" customHeight="1" x14ac:dyDescent="0.3">
      <c r="A39" s="18" t="s">
        <v>56</v>
      </c>
      <c r="B39" s="19" t="s">
        <v>57</v>
      </c>
      <c r="C39" s="19" t="s">
        <v>58</v>
      </c>
      <c r="D39" s="19" t="s">
        <v>59</v>
      </c>
      <c r="E39" s="33" t="s">
        <v>60</v>
      </c>
      <c r="F39" s="34" t="s">
        <v>79</v>
      </c>
      <c r="G39" s="34" t="s">
        <v>80</v>
      </c>
      <c r="H39" s="6"/>
      <c r="I39" s="6"/>
      <c r="J39" s="6"/>
      <c r="K39" s="6"/>
      <c r="L39" s="6"/>
      <c r="M39" s="6"/>
      <c r="N39" s="7"/>
    </row>
    <row r="40" spans="1:14" ht="57.6" x14ac:dyDescent="0.3">
      <c r="A40" s="42" t="s">
        <v>120</v>
      </c>
      <c r="B40" s="25" t="s">
        <v>97</v>
      </c>
      <c r="C40" s="27">
        <v>45733</v>
      </c>
      <c r="D40" s="27">
        <v>45765</v>
      </c>
      <c r="E40" s="14" t="s">
        <v>63</v>
      </c>
      <c r="F40" s="43" t="s">
        <v>119</v>
      </c>
      <c r="G40" s="46" t="s">
        <v>121</v>
      </c>
    </row>
    <row r="41" spans="1:14" ht="43.2" x14ac:dyDescent="0.3">
      <c r="A41" s="42" t="s">
        <v>122</v>
      </c>
      <c r="B41" s="25" t="s">
        <v>97</v>
      </c>
      <c r="C41" s="27">
        <v>45777</v>
      </c>
      <c r="D41" s="27">
        <v>45777</v>
      </c>
      <c r="E41" s="14" t="s">
        <v>63</v>
      </c>
      <c r="F41" s="43" t="s">
        <v>123</v>
      </c>
      <c r="G41" s="46" t="s">
        <v>124</v>
      </c>
    </row>
    <row r="42" spans="1:14" ht="43.2" x14ac:dyDescent="0.3">
      <c r="A42" s="42" t="s">
        <v>127</v>
      </c>
      <c r="B42" s="25" t="s">
        <v>97</v>
      </c>
      <c r="C42" s="27">
        <v>45782</v>
      </c>
      <c r="D42" s="27">
        <v>45807</v>
      </c>
      <c r="E42" s="14" t="s">
        <v>63</v>
      </c>
      <c r="F42" s="43" t="s">
        <v>128</v>
      </c>
      <c r="G42" s="46" t="s">
        <v>129</v>
      </c>
    </row>
    <row r="43" spans="1:14" ht="28.8" x14ac:dyDescent="0.3">
      <c r="A43" s="42" t="s">
        <v>130</v>
      </c>
      <c r="B43" s="25" t="s">
        <v>97</v>
      </c>
      <c r="C43" s="27">
        <v>45920</v>
      </c>
      <c r="D43" s="27">
        <v>45922</v>
      </c>
      <c r="E43" s="14" t="s">
        <v>63</v>
      </c>
      <c r="F43" s="45"/>
      <c r="G43" s="44"/>
    </row>
    <row r="44" spans="1:14" ht="28.8" x14ac:dyDescent="0.3">
      <c r="A44" s="42" t="s">
        <v>126</v>
      </c>
      <c r="B44" s="25" t="s">
        <v>97</v>
      </c>
      <c r="C44" s="27">
        <v>45922</v>
      </c>
      <c r="D44" s="27">
        <v>45931</v>
      </c>
      <c r="E44" s="14" t="s">
        <v>63</v>
      </c>
      <c r="F44" s="45"/>
      <c r="G44" s="44"/>
    </row>
    <row r="45" spans="1:14" ht="43.2" x14ac:dyDescent="0.3">
      <c r="A45" s="42" t="s">
        <v>125</v>
      </c>
      <c r="B45" s="25" t="s">
        <v>97</v>
      </c>
      <c r="C45" s="27">
        <v>45931</v>
      </c>
      <c r="D45" s="27">
        <v>45937</v>
      </c>
      <c r="E45" s="14" t="s">
        <v>63</v>
      </c>
      <c r="F45" s="56" t="s">
        <v>131</v>
      </c>
      <c r="G45" s="57" t="s">
        <v>132</v>
      </c>
    </row>
    <row r="46" spans="1:14" ht="28.8" x14ac:dyDescent="0.3">
      <c r="A46" s="42" t="s">
        <v>98</v>
      </c>
      <c r="B46" s="25" t="s">
        <v>97</v>
      </c>
      <c r="C46" s="27">
        <v>45938</v>
      </c>
      <c r="D46" s="27">
        <v>46064</v>
      </c>
      <c r="E46" s="14" t="s">
        <v>63</v>
      </c>
      <c r="F46" s="56" t="s">
        <v>143</v>
      </c>
      <c r="G46" s="57" t="s">
        <v>144</v>
      </c>
    </row>
    <row r="47" spans="1:14" ht="28.8" x14ac:dyDescent="0.3">
      <c r="A47" s="22" t="s">
        <v>145</v>
      </c>
      <c r="B47" s="25" t="s">
        <v>97</v>
      </c>
      <c r="C47" s="27">
        <v>46006</v>
      </c>
      <c r="D47" s="64"/>
      <c r="E47" s="14" t="s">
        <v>64</v>
      </c>
      <c r="F47" s="13"/>
      <c r="G47" s="17"/>
    </row>
    <row r="48" spans="1:14" x14ac:dyDescent="0.3">
      <c r="A48" s="22"/>
      <c r="B48" s="25"/>
      <c r="C48" s="14"/>
      <c r="D48" s="14"/>
      <c r="E48" s="14"/>
      <c r="F48" s="13"/>
      <c r="G48" s="17"/>
    </row>
    <row r="49" spans="1:7" x14ac:dyDescent="0.3">
      <c r="A49" s="22"/>
      <c r="B49" s="25"/>
      <c r="C49" s="14"/>
      <c r="D49" s="14"/>
      <c r="E49" s="14"/>
      <c r="F49" s="13"/>
      <c r="G49" s="17"/>
    </row>
    <row r="50" spans="1:7" x14ac:dyDescent="0.3">
      <c r="A50" s="22"/>
      <c r="B50" s="25"/>
      <c r="C50" s="14"/>
      <c r="D50" s="14"/>
      <c r="E50" s="14"/>
      <c r="F50" s="13"/>
      <c r="G50" s="17"/>
    </row>
    <row r="51" spans="1:7" x14ac:dyDescent="0.3">
      <c r="A51" s="22"/>
      <c r="B51" s="25"/>
      <c r="C51" s="14"/>
      <c r="D51" s="14"/>
      <c r="E51" s="14"/>
      <c r="F51" s="13"/>
      <c r="G51" s="17"/>
    </row>
    <row r="52" spans="1:7" ht="15" thickBot="1" x14ac:dyDescent="0.35">
      <c r="A52" s="23"/>
      <c r="B52" s="26"/>
      <c r="C52" s="24"/>
      <c r="D52" s="24"/>
      <c r="E52" s="24"/>
      <c r="F52" s="20"/>
      <c r="G52" s="21"/>
    </row>
    <row r="53" spans="1:7" ht="21.6" thickBot="1" x14ac:dyDescent="0.35">
      <c r="A53" s="71" t="s">
        <v>68</v>
      </c>
      <c r="B53" s="72"/>
      <c r="C53" s="72"/>
      <c r="D53" s="72"/>
      <c r="E53" s="72"/>
      <c r="F53" s="72"/>
      <c r="G53" s="73"/>
    </row>
    <row r="54" spans="1:7" ht="18.600000000000001" thickBot="1" x14ac:dyDescent="0.4">
      <c r="A54" s="81" t="s">
        <v>69</v>
      </c>
      <c r="B54" s="82"/>
      <c r="C54" s="82"/>
      <c r="D54" s="82"/>
      <c r="E54" s="82"/>
      <c r="F54" s="82"/>
      <c r="G54" s="100"/>
    </row>
    <row r="55" spans="1:7" ht="36.6" thickBot="1" x14ac:dyDescent="0.35">
      <c r="A55" s="85" t="s">
        <v>20</v>
      </c>
      <c r="B55" s="86"/>
      <c r="C55" s="1" t="s">
        <v>21</v>
      </c>
      <c r="D55" s="1" t="s">
        <v>22</v>
      </c>
      <c r="E55" s="1" t="s">
        <v>23</v>
      </c>
      <c r="F55" s="1" t="s">
        <v>24</v>
      </c>
      <c r="G55" s="1" t="s">
        <v>25</v>
      </c>
    </row>
    <row r="56" spans="1:7" ht="18.600000000000001" thickBot="1" x14ac:dyDescent="0.35">
      <c r="A56" s="87"/>
      <c r="B56" s="88"/>
      <c r="C56" s="5" t="s">
        <v>71</v>
      </c>
      <c r="D56" s="5" t="s">
        <v>71</v>
      </c>
      <c r="E56" s="5" t="s">
        <v>71</v>
      </c>
      <c r="F56" s="5" t="s">
        <v>71</v>
      </c>
      <c r="G56" s="5"/>
    </row>
    <row r="57" spans="1:7" ht="18.600000000000001" thickBot="1" x14ac:dyDescent="0.35">
      <c r="A57" s="85" t="s">
        <v>27</v>
      </c>
      <c r="B57" s="86"/>
      <c r="C57" s="1" t="s">
        <v>28</v>
      </c>
      <c r="D57" s="1" t="s">
        <v>29</v>
      </c>
      <c r="E57" s="1" t="s">
        <v>30</v>
      </c>
      <c r="F57" s="1" t="s">
        <v>47</v>
      </c>
      <c r="G57" s="1" t="s">
        <v>47</v>
      </c>
    </row>
    <row r="58" spans="1:7" ht="18.600000000000001" thickBot="1" x14ac:dyDescent="0.35">
      <c r="A58" s="87"/>
      <c r="B58" s="88"/>
      <c r="C58" s="5" t="s">
        <v>71</v>
      </c>
      <c r="D58" s="5" t="s">
        <v>71</v>
      </c>
      <c r="E58" s="5" t="s">
        <v>71</v>
      </c>
      <c r="F58" s="5"/>
      <c r="G58" s="5"/>
    </row>
    <row r="59" spans="1:7" ht="18.600000000000001" thickBot="1" x14ac:dyDescent="0.4">
      <c r="A59" s="81" t="s">
        <v>73</v>
      </c>
      <c r="B59" s="82"/>
      <c r="C59" s="82"/>
      <c r="D59" s="82"/>
      <c r="E59" s="82"/>
      <c r="F59" s="30" t="s">
        <v>74</v>
      </c>
      <c r="G59" s="31"/>
    </row>
    <row r="60" spans="1:7" ht="21" x14ac:dyDescent="0.5">
      <c r="A60" s="66" t="s">
        <v>84</v>
      </c>
      <c r="B60" s="67"/>
      <c r="C60" s="67"/>
      <c r="D60" s="67"/>
      <c r="E60" s="67"/>
      <c r="F60" s="67"/>
      <c r="G60" s="67"/>
    </row>
  </sheetData>
  <sheetProtection formatCells="0"/>
  <mergeCells count="51">
    <mergeCell ref="A13:B13"/>
    <mergeCell ref="A57:B57"/>
    <mergeCell ref="A58:B58"/>
    <mergeCell ref="A53:G53"/>
    <mergeCell ref="A54:G54"/>
    <mergeCell ref="A21:G21"/>
    <mergeCell ref="A31:G31"/>
    <mergeCell ref="A32:C32"/>
    <mergeCell ref="D4:G4"/>
    <mergeCell ref="C1:F3"/>
    <mergeCell ref="A1:B4"/>
    <mergeCell ref="A5:B5"/>
    <mergeCell ref="C5:D5"/>
    <mergeCell ref="F5:G5"/>
    <mergeCell ref="A7:E7"/>
    <mergeCell ref="A6:B6"/>
    <mergeCell ref="C6:D6"/>
    <mergeCell ref="F6:G6"/>
    <mergeCell ref="A8:G8"/>
    <mergeCell ref="E9:F9"/>
    <mergeCell ref="A9:C9"/>
    <mergeCell ref="A16:B16"/>
    <mergeCell ref="A30:C30"/>
    <mergeCell ref="E30:F30"/>
    <mergeCell ref="A22:G22"/>
    <mergeCell ref="A10:C10"/>
    <mergeCell ref="E10:F10"/>
    <mergeCell ref="A12:G12"/>
    <mergeCell ref="A17:B17"/>
    <mergeCell ref="A15:G15"/>
    <mergeCell ref="A14:B14"/>
    <mergeCell ref="A20:G20"/>
    <mergeCell ref="A18:B18"/>
    <mergeCell ref="A19:B19"/>
    <mergeCell ref="A11:C11"/>
    <mergeCell ref="E11:F11"/>
    <mergeCell ref="A60:G60"/>
    <mergeCell ref="A37:C37"/>
    <mergeCell ref="D37:G37"/>
    <mergeCell ref="F32:G32"/>
    <mergeCell ref="A33:G33"/>
    <mergeCell ref="A35:C35"/>
    <mergeCell ref="E35:E36"/>
    <mergeCell ref="F35:G36"/>
    <mergeCell ref="A36:C36"/>
    <mergeCell ref="A59:E59"/>
    <mergeCell ref="A38:D38"/>
    <mergeCell ref="E38:G38"/>
    <mergeCell ref="A55:B55"/>
    <mergeCell ref="A56:B56"/>
    <mergeCell ref="C13:G13"/>
  </mergeCells>
  <conditionalFormatting sqref="A17 C17:G17">
    <cfRule type="notContainsBlanks" dxfId="11" priority="12" stopIfTrue="1">
      <formula>LEN(TRIM(A17))&gt;0</formula>
    </cfRule>
  </conditionalFormatting>
  <conditionalFormatting sqref="A19 C19:G19">
    <cfRule type="notContainsBlanks" dxfId="10" priority="11" stopIfTrue="1">
      <formula>LEN(TRIM(A19))&gt;0</formula>
    </cfRule>
  </conditionalFormatting>
  <conditionalFormatting sqref="A56 C56:G56">
    <cfRule type="notContainsBlanks" dxfId="9" priority="4" stopIfTrue="1">
      <formula>LEN(TRIM(A56))&gt;0</formula>
    </cfRule>
  </conditionalFormatting>
  <conditionalFormatting sqref="A58 C58:G58">
    <cfRule type="notContainsBlanks" dxfId="8" priority="2" stopIfTrue="1">
      <formula>LEN(TRIM(A58))&gt;0</formula>
    </cfRule>
  </conditionalFormatting>
  <conditionalFormatting sqref="D9:D11">
    <cfRule type="notContainsBlanks" dxfId="5" priority="15" stopIfTrue="1">
      <formula>LEN(TRIM(D9))&gt;0</formula>
    </cfRule>
  </conditionalFormatting>
  <conditionalFormatting sqref="G9:G11">
    <cfRule type="notContainsBlanks" dxfId="0" priority="13" stopIfTrue="1">
      <formula>LEN(TRIM(G9))&gt;0</formula>
    </cfRule>
  </conditionalFormatting>
  <pageMargins left="0.39370078740157483" right="0" top="0.74803149606299213" bottom="0.74803149606299213" header="0.31496062992125984" footer="0.31496062992125984"/>
  <pageSetup paperSize="9" scale="44" fitToHeight="0" orientation="portrait" horizontalDpi="200" verticalDpi="200" r:id="rId1"/>
  <colBreaks count="1" manualBreakCount="1">
    <brk id="7" max="1048575" man="1"/>
  </colBreak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ntainsText" priority="10" operator="containsText" id="{1FBDA865-2B88-4C87-A23A-B9F7CF8EA42B}">
            <xm:f>NOT(ISERROR(SEARCH(REF!$B$2,B25)))</xm:f>
            <xm:f>REF!$B$2</xm:f>
            <x14:dxf>
              <fill>
                <patternFill>
                  <bgColor rgb="FFFF0000"/>
                </patternFill>
              </fill>
            </x14:dxf>
          </x14:cfRule>
          <xm:sqref>B25:B29</xm:sqref>
        </x14:conditionalFormatting>
        <x14:conditionalFormatting xmlns:xm="http://schemas.microsoft.com/office/excel/2006/main">
          <x14:cfRule type="containsText" priority="1" operator="containsText" id="{3B22563C-6245-46DD-A23B-4C915B9BB829}">
            <xm:f>NOT(ISERROR(SEARCH(REF!$B$2,C14)))</xm:f>
            <xm:f>REF!$B$2</xm:f>
            <x14:dxf>
              <fill>
                <patternFill>
                  <bgColor rgb="FFFF0000"/>
                </patternFill>
              </fill>
            </x14:dxf>
          </x14:cfRule>
          <xm:sqref>C14</xm:sqref>
        </x14:conditionalFormatting>
        <x14:conditionalFormatting xmlns:xm="http://schemas.microsoft.com/office/excel/2006/main">
          <x14:cfRule type="containsText" priority="8" operator="containsText" id="{204C848C-793D-459C-A6D8-746E2D188AE1}">
            <xm:f>NOT(ISERROR(SEARCH(REF!$B$2,D32)))</xm:f>
            <xm:f>REF!$B$2</xm:f>
            <x14:dxf>
              <fill>
                <patternFill>
                  <bgColor rgb="FF00B0F0"/>
                </patternFill>
              </fill>
            </x14:dxf>
          </x14:cfRule>
          <xm:sqref>D32</xm:sqref>
        </x14:conditionalFormatting>
        <x14:conditionalFormatting xmlns:xm="http://schemas.microsoft.com/office/excel/2006/main">
          <x14:cfRule type="containsText" priority="7" operator="containsText" id="{8182FDE4-6CB3-4597-AE54-C2951ACE5190}">
            <xm:f>NOT(ISERROR(SEARCH(REF!$B$2,D35)))</xm:f>
            <xm:f>REF!$B$2</xm:f>
            <x14:dxf>
              <fill>
                <patternFill>
                  <bgColor rgb="FF00B050"/>
                </patternFill>
              </fill>
            </x14:dxf>
          </x14:cfRule>
          <xm:sqref>D35:D36</xm:sqref>
        </x14:conditionalFormatting>
        <x14:conditionalFormatting xmlns:xm="http://schemas.microsoft.com/office/excel/2006/main">
          <x14:cfRule type="containsText" priority="5" operator="containsText" id="{A73C1894-968B-4C45-A189-CF555BE6CC55}">
            <xm:f>NOT(ISERROR(SEARCH(REF!$F$4,E40)))</xm:f>
            <xm:f>REF!$F$4</xm:f>
            <x14:dxf>
              <fill>
                <patternFill>
                  <bgColor rgb="FF00B050"/>
                </patternFill>
              </fill>
            </x14:dxf>
          </x14:cfRule>
          <x14:cfRule type="containsText" priority="6" operator="containsText" id="{2DAAED56-65D7-4792-9BC8-8A117A73ADCC}">
            <xm:f>NOT(ISERROR(SEARCH(REF!$F$3,E40)))</xm:f>
            <xm:f>REF!$F$3</xm:f>
            <x14:dxf>
              <fill>
                <patternFill>
                  <bgColor rgb="FFFFFF00"/>
                </patternFill>
              </fill>
            </x14:dxf>
          </x14:cfRule>
          <xm:sqref>E40:E52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4305583E-41A2-46BD-906D-51890FD898C5}">
          <x14:formula1>
            <xm:f>REF!$A$3:$A$3</xm:f>
          </x14:formula1>
          <xm:sqref>A17 C17:G17 C19:G19 G9:G11 A19 D9:D11</xm:sqref>
        </x14:dataValidation>
        <x14:dataValidation type="list" allowBlank="1" showInputMessage="1" showErrorMessage="1" xr:uid="{BC04D949-49B4-4D58-B973-29BD4A87E2D9}">
          <x14:formula1>
            <xm:f>REF!$C$2:$C$4</xm:f>
          </x14:formula1>
          <xm:sqref>C25:C29</xm:sqref>
        </x14:dataValidation>
        <x14:dataValidation type="list" allowBlank="1" showInputMessage="1" showErrorMessage="1" xr:uid="{1AC66C3A-422B-4418-9FBA-BC1832597DC4}">
          <x14:formula1>
            <xm:f>REF!$D$2:$D$4</xm:f>
          </x14:formula1>
          <xm:sqref>D25:D29</xm:sqref>
        </x14:dataValidation>
        <x14:dataValidation type="list" allowBlank="1" showInputMessage="1" showErrorMessage="1" xr:uid="{BABE3D5E-7894-4CB7-9E0B-E07EA70FA930}">
          <x14:formula1>
            <xm:f>REF!$B$2:$B$3</xm:f>
          </x14:formula1>
          <xm:sqref>C14 D32 D35:D36 B25:B29</xm:sqref>
        </x14:dataValidation>
        <x14:dataValidation type="list" allowBlank="1" showInputMessage="1" showErrorMessage="1" xr:uid="{2DE0A066-8AB1-420D-8500-FCEAC2D1FC9D}">
          <x14:formula1>
            <xm:f>REF!$E$2:$E$6</xm:f>
          </x14:formula1>
          <xm:sqref>F25:F29</xm:sqref>
        </x14:dataValidation>
        <x14:dataValidation type="list" allowBlank="1" showInputMessage="1" showErrorMessage="1" xr:uid="{95C40F68-3903-4181-91C1-E626481A5D58}">
          <x14:formula1>
            <xm:f>REF!$F$2:$F$4</xm:f>
          </x14:formula1>
          <xm:sqref>E40:E52</xm:sqref>
        </x14:dataValidation>
        <x14:dataValidation type="list" allowBlank="1" showInputMessage="1" showErrorMessage="1" xr:uid="{AEC6E26C-4A87-44D9-8C21-1C5025BAA282}">
          <x14:formula1>
            <xm:f>REF!$G$2:$G$3</xm:f>
          </x14:formula1>
          <xm:sqref>A56:G56 A58:G58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3E98-ED05-4224-B6C6-ADFA3104E958}">
  <dimension ref="A1"/>
  <sheetViews>
    <sheetView workbookViewId="0">
      <selection activeCell="D28" sqref="D28"/>
    </sheetView>
  </sheetViews>
  <sheetFormatPr baseColWidth="10"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13535-7BAC-4672-B681-311399E4BCA1}">
  <dimension ref="A1:F35"/>
  <sheetViews>
    <sheetView workbookViewId="0">
      <selection activeCell="E13" sqref="E13"/>
    </sheetView>
  </sheetViews>
  <sheetFormatPr baseColWidth="10" defaultRowHeight="14.4" x14ac:dyDescent="0.3"/>
  <cols>
    <col min="1" max="1" width="32.109375" bestFit="1" customWidth="1"/>
    <col min="4" max="4" width="13.6640625" bestFit="1" customWidth="1"/>
  </cols>
  <sheetData>
    <row r="1" spans="1:4" ht="15" thickBot="1" x14ac:dyDescent="0.35">
      <c r="A1" s="139" t="s">
        <v>142</v>
      </c>
      <c r="B1" s="139"/>
      <c r="C1" s="139"/>
      <c r="D1" s="139"/>
    </row>
    <row r="2" spans="1:4" ht="15" thickBot="1" x14ac:dyDescent="0.35">
      <c r="A2" s="48" t="s">
        <v>108</v>
      </c>
      <c r="B2" s="49" t="s">
        <v>105</v>
      </c>
      <c r="C2" s="49" t="s">
        <v>106</v>
      </c>
      <c r="D2" s="50" t="s">
        <v>107</v>
      </c>
    </row>
    <row r="3" spans="1:4" x14ac:dyDescent="0.3">
      <c r="A3" s="51" t="s">
        <v>115</v>
      </c>
      <c r="B3" s="58">
        <v>3600.0843</v>
      </c>
      <c r="C3" s="53">
        <v>2</v>
      </c>
      <c r="D3" s="60">
        <f>B3*C3</f>
        <v>7200.1686</v>
      </c>
    </row>
    <row r="4" spans="1:4" x14ac:dyDescent="0.3">
      <c r="A4" s="51" t="s">
        <v>114</v>
      </c>
      <c r="B4" s="58">
        <v>11000</v>
      </c>
      <c r="C4" s="53">
        <v>1</v>
      </c>
      <c r="D4" s="58">
        <f t="shared" ref="D4:D15" si="0">B4*C4</f>
        <v>11000</v>
      </c>
    </row>
    <row r="5" spans="1:4" x14ac:dyDescent="0.3">
      <c r="A5" s="51" t="s">
        <v>113</v>
      </c>
      <c r="B5" s="58">
        <v>18000</v>
      </c>
      <c r="C5" s="53">
        <v>1</v>
      </c>
      <c r="D5" s="58">
        <f t="shared" si="0"/>
        <v>18000</v>
      </c>
    </row>
    <row r="6" spans="1:4" x14ac:dyDescent="0.3">
      <c r="A6" s="51" t="s">
        <v>112</v>
      </c>
      <c r="B6" s="58">
        <v>8000</v>
      </c>
      <c r="C6" s="53">
        <v>1</v>
      </c>
      <c r="D6" s="58">
        <f t="shared" si="0"/>
        <v>8000</v>
      </c>
    </row>
    <row r="7" spans="1:4" x14ac:dyDescent="0.3">
      <c r="A7" s="51" t="s">
        <v>111</v>
      </c>
      <c r="B7" s="58">
        <v>1200</v>
      </c>
      <c r="C7" s="53">
        <v>1</v>
      </c>
      <c r="D7" s="58">
        <f t="shared" si="0"/>
        <v>1200</v>
      </c>
    </row>
    <row r="8" spans="1:4" x14ac:dyDescent="0.3">
      <c r="A8" s="51" t="s">
        <v>110</v>
      </c>
      <c r="B8" s="58">
        <v>7525.25</v>
      </c>
      <c r="C8" s="53">
        <v>2</v>
      </c>
      <c r="D8" s="58">
        <f t="shared" si="0"/>
        <v>15050.5</v>
      </c>
    </row>
    <row r="9" spans="1:4" x14ac:dyDescent="0.3">
      <c r="A9" s="51" t="s">
        <v>109</v>
      </c>
      <c r="B9" s="58">
        <v>115.3984</v>
      </c>
      <c r="C9" s="53">
        <v>6</v>
      </c>
      <c r="D9" s="58">
        <f t="shared" si="0"/>
        <v>692.3904</v>
      </c>
    </row>
    <row r="10" spans="1:4" x14ac:dyDescent="0.3">
      <c r="A10" t="s">
        <v>133</v>
      </c>
      <c r="B10" s="58">
        <v>103.99160000000001</v>
      </c>
      <c r="C10" s="53">
        <v>16</v>
      </c>
      <c r="D10" s="58">
        <f t="shared" si="0"/>
        <v>1663.8656000000001</v>
      </c>
    </row>
    <row r="11" spans="1:4" x14ac:dyDescent="0.3">
      <c r="A11" s="51" t="s">
        <v>134</v>
      </c>
      <c r="B11" s="58">
        <v>49.891300000000001</v>
      </c>
      <c r="C11" s="53">
        <v>10</v>
      </c>
      <c r="D11" s="58">
        <f t="shared" si="0"/>
        <v>498.91300000000001</v>
      </c>
    </row>
    <row r="12" spans="1:4" x14ac:dyDescent="0.3">
      <c r="A12" s="51" t="s">
        <v>135</v>
      </c>
      <c r="B12" s="58">
        <v>20.582899999999999</v>
      </c>
      <c r="C12" s="53">
        <v>2</v>
      </c>
      <c r="D12" s="58">
        <f t="shared" si="0"/>
        <v>41.165799999999997</v>
      </c>
    </row>
    <row r="13" spans="1:4" x14ac:dyDescent="0.3">
      <c r="A13" s="51" t="s">
        <v>136</v>
      </c>
      <c r="B13" s="58">
        <v>56.13</v>
      </c>
      <c r="C13" s="53">
        <v>2</v>
      </c>
      <c r="D13" s="58">
        <f t="shared" si="0"/>
        <v>112.26</v>
      </c>
    </row>
    <row r="14" spans="1:4" x14ac:dyDescent="0.3">
      <c r="A14" s="51" t="s">
        <v>137</v>
      </c>
      <c r="B14" s="58">
        <v>28.3369</v>
      </c>
      <c r="C14" s="53">
        <v>4</v>
      </c>
      <c r="D14" s="58">
        <f t="shared" si="0"/>
        <v>113.3476</v>
      </c>
    </row>
    <row r="15" spans="1:4" x14ac:dyDescent="0.3">
      <c r="A15" s="52" t="s">
        <v>116</v>
      </c>
      <c r="B15" s="61">
        <v>120</v>
      </c>
      <c r="C15" s="54">
        <v>36</v>
      </c>
      <c r="D15" s="61">
        <f t="shared" si="0"/>
        <v>4320</v>
      </c>
    </row>
    <row r="16" spans="1:4" x14ac:dyDescent="0.3">
      <c r="C16" t="s">
        <v>138</v>
      </c>
      <c r="D16" s="62">
        <f>SUM(D3:D15)</f>
        <v>67892.611000000004</v>
      </c>
    </row>
    <row r="17" spans="1:6" x14ac:dyDescent="0.3">
      <c r="C17" t="s">
        <v>139</v>
      </c>
      <c r="D17" s="62">
        <f>D16/20.54</f>
        <v>3305.3851509250248</v>
      </c>
    </row>
    <row r="19" spans="1:6" ht="15" thickBot="1" x14ac:dyDescent="0.35">
      <c r="A19" s="139" t="s">
        <v>147</v>
      </c>
      <c r="B19" s="139"/>
      <c r="C19" s="139"/>
      <c r="D19" s="139"/>
    </row>
    <row r="20" spans="1:6" ht="15" thickBot="1" x14ac:dyDescent="0.35">
      <c r="A20" s="48" t="s">
        <v>108</v>
      </c>
      <c r="B20" s="49" t="s">
        <v>105</v>
      </c>
      <c r="C20" s="49" t="s">
        <v>106</v>
      </c>
      <c r="D20" s="50" t="s">
        <v>107</v>
      </c>
      <c r="F20" s="59"/>
    </row>
    <row r="21" spans="1:6" x14ac:dyDescent="0.3">
      <c r="A21" s="51" t="s">
        <v>115</v>
      </c>
      <c r="B21" s="58">
        <v>3600.0843</v>
      </c>
      <c r="C21" s="53">
        <v>2</v>
      </c>
      <c r="D21" s="60">
        <f>B21*C21</f>
        <v>7200.1686</v>
      </c>
      <c r="F21" s="59"/>
    </row>
    <row r="22" spans="1:6" x14ac:dyDescent="0.3">
      <c r="A22" s="51" t="s">
        <v>114</v>
      </c>
      <c r="B22" s="58">
        <v>15950</v>
      </c>
      <c r="C22" s="53">
        <v>1</v>
      </c>
      <c r="D22" s="58">
        <f t="shared" ref="D22:D33" si="1">B22*C22</f>
        <v>15950</v>
      </c>
      <c r="F22" s="59"/>
    </row>
    <row r="23" spans="1:6" x14ac:dyDescent="0.3">
      <c r="A23" s="51" t="s">
        <v>113</v>
      </c>
      <c r="B23" s="58">
        <v>21550</v>
      </c>
      <c r="C23" s="53">
        <v>1</v>
      </c>
      <c r="D23" s="58">
        <f t="shared" si="1"/>
        <v>21550</v>
      </c>
      <c r="F23" s="59"/>
    </row>
    <row r="24" spans="1:6" x14ac:dyDescent="0.3">
      <c r="A24" s="51" t="s">
        <v>112</v>
      </c>
      <c r="B24" s="58">
        <v>8700</v>
      </c>
      <c r="C24" s="53">
        <v>1</v>
      </c>
      <c r="D24" s="58">
        <f t="shared" si="1"/>
        <v>8700</v>
      </c>
      <c r="F24" s="59"/>
    </row>
    <row r="25" spans="1:6" x14ac:dyDescent="0.3">
      <c r="A25" s="51" t="s">
        <v>146</v>
      </c>
      <c r="B25" s="58">
        <v>2876.97</v>
      </c>
      <c r="C25" s="53">
        <v>1</v>
      </c>
      <c r="D25" s="58">
        <f t="shared" si="1"/>
        <v>2876.97</v>
      </c>
      <c r="F25" s="59"/>
    </row>
    <row r="26" spans="1:6" x14ac:dyDescent="0.3">
      <c r="A26" s="51" t="s">
        <v>110</v>
      </c>
      <c r="B26" s="58">
        <v>7525.25</v>
      </c>
      <c r="C26" s="53">
        <v>2</v>
      </c>
      <c r="D26" s="58">
        <f t="shared" si="1"/>
        <v>15050.5</v>
      </c>
      <c r="F26" s="59"/>
    </row>
    <row r="27" spans="1:6" x14ac:dyDescent="0.3">
      <c r="A27" s="51" t="s">
        <v>109</v>
      </c>
      <c r="B27" s="58">
        <v>115.3984</v>
      </c>
      <c r="C27" s="53">
        <v>6</v>
      </c>
      <c r="D27" s="58">
        <f t="shared" si="1"/>
        <v>692.3904</v>
      </c>
    </row>
    <row r="28" spans="1:6" x14ac:dyDescent="0.3">
      <c r="A28" t="s">
        <v>133</v>
      </c>
      <c r="B28" s="58">
        <v>103.99160000000001</v>
      </c>
      <c r="C28" s="53">
        <v>16</v>
      </c>
      <c r="D28" s="58">
        <f t="shared" si="1"/>
        <v>1663.8656000000001</v>
      </c>
    </row>
    <row r="29" spans="1:6" x14ac:dyDescent="0.3">
      <c r="A29" s="51" t="s">
        <v>134</v>
      </c>
      <c r="B29" s="58">
        <v>49.891300000000001</v>
      </c>
      <c r="C29" s="53">
        <v>10</v>
      </c>
      <c r="D29" s="58">
        <f t="shared" si="1"/>
        <v>498.91300000000001</v>
      </c>
    </row>
    <row r="30" spans="1:6" x14ac:dyDescent="0.3">
      <c r="A30" s="51" t="s">
        <v>135</v>
      </c>
      <c r="B30" s="58">
        <v>20.582899999999999</v>
      </c>
      <c r="C30" s="53">
        <v>2</v>
      </c>
      <c r="D30" s="58">
        <f t="shared" si="1"/>
        <v>41.165799999999997</v>
      </c>
    </row>
    <row r="31" spans="1:6" x14ac:dyDescent="0.3">
      <c r="A31" s="51" t="s">
        <v>136</v>
      </c>
      <c r="B31" s="58">
        <v>56.13</v>
      </c>
      <c r="C31" s="53">
        <v>2</v>
      </c>
      <c r="D31" s="58">
        <f t="shared" si="1"/>
        <v>112.26</v>
      </c>
    </row>
    <row r="32" spans="1:6" x14ac:dyDescent="0.3">
      <c r="A32" s="51" t="s">
        <v>137</v>
      </c>
      <c r="B32" s="58">
        <v>28.3369</v>
      </c>
      <c r="C32" s="53">
        <v>4</v>
      </c>
      <c r="D32" s="58">
        <f t="shared" si="1"/>
        <v>113.3476</v>
      </c>
    </row>
    <row r="33" spans="1:4" x14ac:dyDescent="0.3">
      <c r="A33" s="52" t="s">
        <v>116</v>
      </c>
      <c r="B33" s="61">
        <v>120</v>
      </c>
      <c r="C33" s="54">
        <v>36</v>
      </c>
      <c r="D33" s="61">
        <f t="shared" si="1"/>
        <v>4320</v>
      </c>
    </row>
    <row r="34" spans="1:4" x14ac:dyDescent="0.3">
      <c r="C34" t="s">
        <v>138</v>
      </c>
      <c r="D34" s="62">
        <f>SUM(D21:D33)</f>
        <v>78769.581000000006</v>
      </c>
    </row>
    <row r="35" spans="1:4" x14ac:dyDescent="0.3">
      <c r="C35" t="s">
        <v>139</v>
      </c>
      <c r="D35" s="62">
        <f>D34/18</f>
        <v>4376.0878333333339</v>
      </c>
    </row>
  </sheetData>
  <mergeCells count="2">
    <mergeCell ref="A1:D1"/>
    <mergeCell ref="A19:D1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8F5E-B34B-4FA8-8B8E-2CF23CB3B6DA}">
  <dimension ref="A1:G6"/>
  <sheetViews>
    <sheetView workbookViewId="0">
      <selection activeCell="G4" sqref="G4"/>
    </sheetView>
  </sheetViews>
  <sheetFormatPr baseColWidth="10" defaultRowHeight="14.4" x14ac:dyDescent="0.3"/>
  <cols>
    <col min="4" max="4" width="14.88671875" bestFit="1" customWidth="1"/>
    <col min="5" max="5" width="24.6640625" bestFit="1" customWidth="1"/>
  </cols>
  <sheetData>
    <row r="1" spans="1:7" x14ac:dyDescent="0.3">
      <c r="A1" t="s">
        <v>19</v>
      </c>
      <c r="B1" t="s">
        <v>32</v>
      </c>
      <c r="C1" t="s">
        <v>12</v>
      </c>
      <c r="D1" t="s">
        <v>37</v>
      </c>
      <c r="E1" t="s">
        <v>39</v>
      </c>
      <c r="F1" t="s">
        <v>60</v>
      </c>
      <c r="G1" t="s">
        <v>70</v>
      </c>
    </row>
    <row r="2" spans="1:7" x14ac:dyDescent="0.3">
      <c r="B2" t="s">
        <v>33</v>
      </c>
      <c r="C2" t="s">
        <v>0</v>
      </c>
      <c r="D2" t="s">
        <v>3</v>
      </c>
      <c r="E2" t="s">
        <v>41</v>
      </c>
      <c r="F2" t="s">
        <v>62</v>
      </c>
      <c r="G2" t="s">
        <v>71</v>
      </c>
    </row>
    <row r="3" spans="1:7" x14ac:dyDescent="0.3">
      <c r="A3" t="s">
        <v>13</v>
      </c>
      <c r="B3" t="s">
        <v>34</v>
      </c>
      <c r="C3" t="s">
        <v>1</v>
      </c>
      <c r="D3" t="s">
        <v>4</v>
      </c>
      <c r="E3" t="s">
        <v>42</v>
      </c>
      <c r="F3" t="s">
        <v>64</v>
      </c>
      <c r="G3" t="s">
        <v>72</v>
      </c>
    </row>
    <row r="4" spans="1:7" x14ac:dyDescent="0.3">
      <c r="C4" t="s">
        <v>2</v>
      </c>
      <c r="D4" t="s">
        <v>5</v>
      </c>
      <c r="E4" t="s">
        <v>44</v>
      </c>
      <c r="F4" t="s">
        <v>63</v>
      </c>
    </row>
    <row r="5" spans="1:7" x14ac:dyDescent="0.3">
      <c r="E5" t="s">
        <v>45</v>
      </c>
    </row>
    <row r="6" spans="1:7" x14ac:dyDescent="0.3">
      <c r="E6" t="s">
        <v>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GESTION DEL CAMBIO</vt:lpstr>
      <vt:lpstr>TABLA REF</vt:lpstr>
      <vt:lpstr>Analizis de costos </vt:lpstr>
      <vt:lpstr>REF</vt:lpstr>
      <vt:lpstr>'GESTION DEL CAMBIO'!Área_de_impresión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2026-03-17T17:55:11Z</dcterms:modified>
</cp:coreProperties>
</file>